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ras\Documents\Ayto2024_2027\O.P. Angangueo\1. POA ANGANGUEO 2025 Inicial\"/>
    </mc:Choice>
  </mc:AlternateContent>
  <xr:revisionPtr revIDLastSave="0" documentId="8_{8DC29936-5B5E-49D8-B198-423A55A66545}" xr6:coauthVersionLast="47" xr6:coauthVersionMax="47" xr10:uidLastSave="{00000000-0000-0000-0000-000000000000}"/>
  <bookViews>
    <workbookView xWindow="-108" yWindow="-108" windowWidth="23256" windowHeight="12456" xr2:uid="{3F62B4E0-0314-4893-B610-13122988F580}"/>
  </bookViews>
  <sheets>
    <sheet name="Hoja1" sheetId="1" r:id="rId1"/>
  </sheets>
  <externalReferences>
    <externalReference r:id="rId2"/>
  </externalReferences>
  <definedNames>
    <definedName name="COG">[1]COG!$C$6:$C$47</definedName>
    <definedName name="LOCALIDAD">[1]Marginacion!$H$5:$H$29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1" i="1" l="1"/>
  <c r="T70" i="1"/>
  <c r="M70" i="1"/>
  <c r="L70" i="1"/>
  <c r="I70" i="1"/>
  <c r="H70" i="1"/>
  <c r="T69" i="1"/>
  <c r="T68" i="1" s="1"/>
  <c r="L69" i="1"/>
  <c r="I69" i="1"/>
  <c r="H69" i="1"/>
  <c r="AB68" i="1"/>
  <c r="AA68" i="1"/>
  <c r="Z68" i="1"/>
  <c r="Y68" i="1"/>
  <c r="X68" i="1"/>
  <c r="W68" i="1"/>
  <c r="V68" i="1"/>
  <c r="U68" i="1"/>
  <c r="T67" i="1"/>
  <c r="M67" i="1"/>
  <c r="L67" i="1"/>
  <c r="I67" i="1"/>
  <c r="H67" i="1"/>
  <c r="T66" i="1"/>
  <c r="M66" i="1"/>
  <c r="L66" i="1"/>
  <c r="I66" i="1"/>
  <c r="H66" i="1"/>
  <c r="T65" i="1"/>
  <c r="L65" i="1"/>
  <c r="I65" i="1"/>
  <c r="H65" i="1"/>
  <c r="T64" i="1"/>
  <c r="L64" i="1"/>
  <c r="I64" i="1"/>
  <c r="H64" i="1"/>
  <c r="T63" i="1"/>
  <c r="T61" i="1" s="1"/>
  <c r="M63" i="1"/>
  <c r="L63" i="1"/>
  <c r="I63" i="1"/>
  <c r="H63" i="1"/>
  <c r="T62" i="1"/>
  <c r="M62" i="1"/>
  <c r="L62" i="1"/>
  <c r="I62" i="1"/>
  <c r="H62" i="1"/>
  <c r="AB61" i="1"/>
  <c r="AA61" i="1"/>
  <c r="Z61" i="1"/>
  <c r="Y61" i="1"/>
  <c r="X61" i="1"/>
  <c r="W61" i="1"/>
  <c r="I61" i="1" s="1"/>
  <c r="V61" i="1"/>
  <c r="U61" i="1"/>
  <c r="T60" i="1"/>
  <c r="M60" i="1"/>
  <c r="L60" i="1"/>
  <c r="I60" i="1"/>
  <c r="H60" i="1"/>
  <c r="T59" i="1"/>
  <c r="T58" i="1" s="1"/>
  <c r="M59" i="1"/>
  <c r="L59" i="1"/>
  <c r="I59" i="1"/>
  <c r="H59" i="1"/>
  <c r="AB58" i="1"/>
  <c r="AA58" i="1"/>
  <c r="Z58" i="1"/>
  <c r="Y58" i="1"/>
  <c r="X58" i="1"/>
  <c r="W58" i="1"/>
  <c r="V58" i="1"/>
  <c r="U58" i="1"/>
  <c r="K58" i="1"/>
  <c r="M57" i="1"/>
  <c r="T56" i="1"/>
  <c r="M56" i="1"/>
  <c r="L56" i="1"/>
  <c r="H56" i="1"/>
  <c r="T55" i="1"/>
  <c r="M55" i="1"/>
  <c r="L55" i="1"/>
  <c r="I55" i="1"/>
  <c r="H55" i="1"/>
  <c r="T54" i="1"/>
  <c r="M54" i="1"/>
  <c r="L54" i="1"/>
  <c r="I54" i="1"/>
  <c r="H54" i="1"/>
  <c r="T53" i="1"/>
  <c r="M53" i="1"/>
  <c r="L53" i="1"/>
  <c r="I53" i="1"/>
  <c r="H53" i="1"/>
  <c r="T52" i="1"/>
  <c r="M52" i="1"/>
  <c r="L52" i="1"/>
  <c r="I52" i="1"/>
  <c r="H52" i="1"/>
  <c r="T51" i="1"/>
  <c r="T48" i="1" s="1"/>
  <c r="M51" i="1"/>
  <c r="L51" i="1"/>
  <c r="I51" i="1"/>
  <c r="H51" i="1"/>
  <c r="T50" i="1"/>
  <c r="M50" i="1"/>
  <c r="L50" i="1"/>
  <c r="I50" i="1"/>
  <c r="H50" i="1"/>
  <c r="T49" i="1"/>
  <c r="M49" i="1"/>
  <c r="L49" i="1"/>
  <c r="I49" i="1"/>
  <c r="H49" i="1"/>
  <c r="AB48" i="1"/>
  <c r="AA48" i="1"/>
  <c r="Z48" i="1"/>
  <c r="Y48" i="1"/>
  <c r="X48" i="1"/>
  <c r="W48" i="1"/>
  <c r="V48" i="1"/>
  <c r="U48" i="1"/>
  <c r="K48" i="1"/>
  <c r="T47" i="1"/>
  <c r="M47" i="1"/>
  <c r="L47" i="1"/>
  <c r="I47" i="1"/>
  <c r="H47" i="1"/>
  <c r="T46" i="1"/>
  <c r="M46" i="1"/>
  <c r="L46" i="1"/>
  <c r="I46" i="1"/>
  <c r="H46" i="1"/>
  <c r="T45" i="1"/>
  <c r="M45" i="1"/>
  <c r="L45" i="1"/>
  <c r="I45" i="1"/>
  <c r="H45" i="1"/>
  <c r="T44" i="1"/>
  <c r="M44" i="1"/>
  <c r="L44" i="1"/>
  <c r="I44" i="1"/>
  <c r="H44" i="1"/>
  <c r="T43" i="1"/>
  <c r="M43" i="1"/>
  <c r="L43" i="1"/>
  <c r="I43" i="1"/>
  <c r="H43" i="1"/>
  <c r="T42" i="1"/>
  <c r="M42" i="1"/>
  <c r="L42" i="1"/>
  <c r="I42" i="1"/>
  <c r="H42" i="1"/>
  <c r="T41" i="1"/>
  <c r="M41" i="1"/>
  <c r="L41" i="1"/>
  <c r="I41" i="1"/>
  <c r="H41" i="1"/>
  <c r="T40" i="1"/>
  <c r="T39" i="1" s="1"/>
  <c r="M40" i="1"/>
  <c r="L40" i="1"/>
  <c r="I40" i="1"/>
  <c r="H40" i="1"/>
  <c r="AB39" i="1"/>
  <c r="AA39" i="1"/>
  <c r="Z39" i="1"/>
  <c r="Y39" i="1"/>
  <c r="X39" i="1"/>
  <c r="W39" i="1"/>
  <c r="V39" i="1"/>
  <c r="U39" i="1"/>
  <c r="K39" i="1"/>
  <c r="T38" i="1"/>
  <c r="M38" i="1"/>
  <c r="L38" i="1"/>
  <c r="I38" i="1"/>
  <c r="H38" i="1"/>
  <c r="T37" i="1"/>
  <c r="M37" i="1"/>
  <c r="L37" i="1"/>
  <c r="H37" i="1"/>
  <c r="T36" i="1"/>
  <c r="M36" i="1"/>
  <c r="L36" i="1"/>
  <c r="H36" i="1"/>
  <c r="T35" i="1"/>
  <c r="T34" i="1" s="1"/>
  <c r="M35" i="1"/>
  <c r="L35" i="1"/>
  <c r="I35" i="1"/>
  <c r="H35" i="1"/>
  <c r="AB34" i="1"/>
  <c r="AA34" i="1"/>
  <c r="Z34" i="1"/>
  <c r="Y34" i="1"/>
  <c r="X34" i="1"/>
  <c r="W34" i="1"/>
  <c r="V34" i="1"/>
  <c r="U34" i="1"/>
  <c r="K34" i="1"/>
  <c r="M33" i="1"/>
  <c r="T32" i="1"/>
  <c r="T30" i="1" s="1"/>
  <c r="M32" i="1"/>
  <c r="L32" i="1"/>
  <c r="I32" i="1"/>
  <c r="H32" i="1"/>
  <c r="T31" i="1"/>
  <c r="M31" i="1"/>
  <c r="L31" i="1"/>
  <c r="I31" i="1"/>
  <c r="H31" i="1"/>
  <c r="AB30" i="1"/>
  <c r="AA30" i="1"/>
  <c r="Z30" i="1"/>
  <c r="Y30" i="1"/>
  <c r="X30" i="1"/>
  <c r="W30" i="1"/>
  <c r="V30" i="1"/>
  <c r="U30" i="1"/>
  <c r="K30" i="1"/>
  <c r="T29" i="1"/>
  <c r="M29" i="1"/>
  <c r="L29" i="1"/>
  <c r="I29" i="1"/>
  <c r="H29" i="1"/>
  <c r="T28" i="1"/>
  <c r="M28" i="1"/>
  <c r="L28" i="1"/>
  <c r="I28" i="1"/>
  <c r="H28" i="1"/>
  <c r="AB27" i="1"/>
  <c r="AA27" i="1"/>
  <c r="Z27" i="1"/>
  <c r="Y27" i="1"/>
  <c r="X27" i="1"/>
  <c r="W27" i="1"/>
  <c r="V27" i="1"/>
  <c r="U27" i="1"/>
  <c r="T27" i="1"/>
  <c r="K27" i="1"/>
  <c r="T26" i="1"/>
  <c r="M26" i="1"/>
  <c r="T25" i="1"/>
  <c r="M25" i="1"/>
  <c r="L25" i="1"/>
  <c r="I25" i="1"/>
  <c r="H25" i="1"/>
  <c r="T24" i="1"/>
  <c r="M24" i="1"/>
  <c r="L24" i="1"/>
  <c r="I24" i="1"/>
  <c r="H24" i="1"/>
  <c r="T23" i="1"/>
  <c r="T22" i="1" s="1"/>
  <c r="M23" i="1"/>
  <c r="L23" i="1"/>
  <c r="I23" i="1"/>
  <c r="H23" i="1"/>
  <c r="AB22" i="1"/>
  <c r="AA22" i="1"/>
  <c r="Z22" i="1"/>
  <c r="Y22" i="1"/>
  <c r="X22" i="1"/>
  <c r="W22" i="1"/>
  <c r="V22" i="1"/>
  <c r="V72" i="1" s="1"/>
  <c r="U22" i="1"/>
  <c r="U72" i="1" s="1"/>
  <c r="K22" i="1"/>
  <c r="T21" i="1"/>
  <c r="M21" i="1"/>
  <c r="L21" i="1"/>
  <c r="I21" i="1"/>
  <c r="H21" i="1"/>
  <c r="T20" i="1"/>
  <c r="T17" i="1" s="1"/>
  <c r="M20" i="1"/>
  <c r="L20" i="1"/>
  <c r="I20" i="1"/>
  <c r="H20" i="1"/>
  <c r="T19" i="1"/>
  <c r="M19" i="1"/>
  <c r="L19" i="1"/>
  <c r="I19" i="1"/>
  <c r="H19" i="1"/>
  <c r="T18" i="1"/>
  <c r="M18" i="1"/>
  <c r="L18" i="1"/>
  <c r="I18" i="1"/>
  <c r="H18" i="1"/>
  <c r="AB17" i="1"/>
  <c r="AA17" i="1"/>
  <c r="Z17" i="1"/>
  <c r="Y17" i="1"/>
  <c r="X17" i="1"/>
  <c r="W17" i="1"/>
  <c r="V17" i="1"/>
  <c r="U17" i="1"/>
  <c r="K17" i="1"/>
  <c r="T16" i="1"/>
  <c r="M16" i="1"/>
  <c r="L16" i="1"/>
  <c r="I16" i="1"/>
  <c r="H16" i="1"/>
  <c r="T15" i="1"/>
  <c r="M15" i="1"/>
  <c r="L15" i="1"/>
  <c r="I15" i="1"/>
  <c r="H15" i="1"/>
  <c r="T14" i="1"/>
  <c r="M14" i="1"/>
  <c r="L14" i="1"/>
  <c r="I14" i="1"/>
  <c r="H14" i="1"/>
  <c r="AB13" i="1"/>
  <c r="AA13" i="1"/>
  <c r="Z13" i="1"/>
  <c r="Y13" i="1"/>
  <c r="X13" i="1"/>
  <c r="W13" i="1"/>
  <c r="V13" i="1"/>
  <c r="U13" i="1"/>
  <c r="T13" i="1"/>
  <c r="K13" i="1"/>
  <c r="M12" i="1"/>
  <c r="L12" i="1"/>
  <c r="I12" i="1"/>
  <c r="H12" i="1"/>
  <c r="T11" i="1"/>
  <c r="M11" i="1"/>
  <c r="I11" i="1"/>
  <c r="T10" i="1"/>
  <c r="M10" i="1"/>
  <c r="L10" i="1"/>
  <c r="I10" i="1"/>
  <c r="H10" i="1"/>
  <c r="AB9" i="1"/>
  <c r="AB72" i="1" s="1"/>
  <c r="AA9" i="1"/>
  <c r="AA72" i="1" s="1"/>
  <c r="Z9" i="1"/>
  <c r="Z72" i="1" s="1"/>
  <c r="Y9" i="1"/>
  <c r="Y72" i="1" s="1"/>
  <c r="X9" i="1"/>
  <c r="X72" i="1" s="1"/>
  <c r="W9" i="1"/>
  <c r="W72" i="1" s="1"/>
  <c r="V9" i="1"/>
  <c r="U9" i="1"/>
  <c r="T9" i="1"/>
  <c r="K9" i="1"/>
  <c r="T72" i="1" l="1"/>
</calcChain>
</file>

<file path=xl/sharedStrings.xml><?xml version="1.0" encoding="utf-8"?>
<sst xmlns="http://schemas.openxmlformats.org/spreadsheetml/2006/main" count="152" uniqueCount="81">
  <si>
    <t>ANEXO PROGRAMÁTICO DE OBRAS</t>
  </si>
  <si>
    <t>NOMBRE DEL MUNICIPIO: ANGANGUEO</t>
  </si>
  <si>
    <t>EJERCICIO PRESUPUESTAL:  2025</t>
  </si>
  <si>
    <t>UR</t>
  </si>
  <si>
    <t>PG</t>
  </si>
  <si>
    <t>P</t>
  </si>
  <si>
    <t>COG</t>
  </si>
  <si>
    <t>No. DE OBRA</t>
  </si>
  <si>
    <t>LOCALIDAD</t>
  </si>
  <si>
    <t>GRADO DE MARGINACIÓN (*)</t>
  </si>
  <si>
    <t>ARTICULO 33 DE LA LEY DE COORDINACIÓN FISCAL (CLASIFICACIÓN)</t>
  </si>
  <si>
    <t>SUBCLASIFICACIÓN DEL PROYECTO</t>
  </si>
  <si>
    <t>NOMBRE DE LA OBRA</t>
  </si>
  <si>
    <t>TIPO DE CONTRIBUCIÓN DEL PROYECTO</t>
  </si>
  <si>
    <t>APLICACIÓN DE RECURSOS</t>
  </si>
  <si>
    <t>MODALIDAD DE EJECUCIÓN</t>
  </si>
  <si>
    <t>METAS PROGRAMADAS</t>
  </si>
  <si>
    <t>RECURSOS PROGRAMADOS</t>
  </si>
  <si>
    <t>CANTIDAD</t>
  </si>
  <si>
    <t>UNIDAD</t>
  </si>
  <si>
    <t>NÚMERO DE BENEFICIARIOS</t>
  </si>
  <si>
    <t>FECHA DE</t>
  </si>
  <si>
    <t>COSTO TOTAL</t>
  </si>
  <si>
    <t>CONVENIDO</t>
  </si>
  <si>
    <t>PARTICIPACIONES</t>
  </si>
  <si>
    <t>CREDITO BANOBRAS</t>
  </si>
  <si>
    <t>RECURSOS PROPIOS</t>
  </si>
  <si>
    <t>FONDO GENERAL</t>
  </si>
  <si>
    <t>BENEFICIARIOS</t>
  </si>
  <si>
    <t>INICIO</t>
  </si>
  <si>
    <t>TERMINO</t>
  </si>
  <si>
    <t>FEDERAL</t>
  </si>
  <si>
    <t>ESTATAL (FAEISPUM)</t>
  </si>
  <si>
    <t>FAISMUN</t>
  </si>
  <si>
    <t>FORTAMUN</t>
  </si>
  <si>
    <t>FISMDF</t>
  </si>
  <si>
    <t>COG-1</t>
  </si>
  <si>
    <t>CLASIFICACIÓN DEL PROYECTO</t>
  </si>
  <si>
    <t>FAEISPUM</t>
  </si>
  <si>
    <t>BENEFICIARIOS2</t>
  </si>
  <si>
    <t>ANGANGUEO</t>
  </si>
  <si>
    <t>VIVIENDA</t>
  </si>
  <si>
    <t>CONSTRUCCIÓN DE CUARTO DORMITORIO EN ANGANGUEO</t>
  </si>
  <si>
    <t>CONTRATO</t>
  </si>
  <si>
    <t>CUARTO</t>
  </si>
  <si>
    <t>MINERAL DE ANGANGUEO</t>
  </si>
  <si>
    <t>TECHADO EN ESPACIO MULTIDEPORTIVO Y BIENES PÚBLICOS.</t>
  </si>
  <si>
    <t>CONSTRUCCIÓN DE TECHADO EN  ESPACIO MULTIDEPORTIVO EN ANGANGUEO, EN LA LOCALIDAD DE MINERAL DE ANGANGUEO, EN LAS COLONIAS</t>
  </si>
  <si>
    <t>M2</t>
  </si>
  <si>
    <t>CONSTRUCCIÓN DE TECHADO EN  ESPACIO MULTIDEPORTIVO EN ANGANGUEO, EN LA LOCALIDAD DE MINERAL DE ANGANGUEO</t>
  </si>
  <si>
    <t>COLONIA INDEPENDENCIA</t>
  </si>
  <si>
    <t>CONSTRUCCIÓN DE TECHADO EN  ESPACIO MULTIDEPORTIVO EN ANGANGUEO, EN LA LOCALIDAD DE COLONIA INDEPENDENCIA</t>
  </si>
  <si>
    <t>ELECTRIFICACIÓN (OIR)</t>
  </si>
  <si>
    <t>AMPLIACION ELECTRICA EN ANGANGUEO, EN LA LOCALIDAD DE MINERAL DE ANGANGUEO, EN LA COLONIA EL RESCATE</t>
  </si>
  <si>
    <t>ML</t>
  </si>
  <si>
    <t>BARRIO SUSTENTABLE MONARCA (LAS CASITAS)</t>
  </si>
  <si>
    <t>RED O SISTEMA DE AGUA ENTUBADA (OIR)</t>
  </si>
  <si>
    <t>REHABILITACIÓN DE RED DE AGUA POTABLE EN ANGANGUEO, EN LA LOCALIDAD DE BARRIO SUSTENTABLE</t>
  </si>
  <si>
    <t>BARRIO DE SAN PEDRO</t>
  </si>
  <si>
    <t>REHABILITACIÓN DE RED DE AGUA POTABLE EN ANGANGUEO, EN LA LOCALIDAD DE BARRIO DE SAN PEDRO</t>
  </si>
  <si>
    <t>PRIMERA MANZANA DE NICOLÁS ROMERO (LOS MIMBRES)</t>
  </si>
  <si>
    <t>CALLE (OIR)</t>
  </si>
  <si>
    <t>CONSTRUCCIÓN DE PAVIMENTO HIDRÁULICO, EN ANGANGUEO, EN LA LOCALIDAD DE PRIMERA MANZANA DE NICOLÁS ROMERO, EN CALLE SIN NOMBRE</t>
  </si>
  <si>
    <t>MANZANA DE LA TRINIDAD (LA JUNTA)</t>
  </si>
  <si>
    <t>CONSTRUCCIÓN DE PAVIMENTO HIDRÁULICO, EN ANGANGUEO, EN LA LOCALIDAD DE MANZANA DE LA TRINIDAD (LA JUNTA), EN CALLE SIN NOMBRE HACIA LAS PRESAS</t>
  </si>
  <si>
    <t>JESÚS DE NAZARENO (LA HACIENDA)</t>
  </si>
  <si>
    <t>CONSTRUCCIÓN DE PAVIMENTO HIDRÁULICO, EN ANGANGUEO, EN LA LOCALIDAD DE JESÚS DE NAZARENO (LA HACIENDA), EN CALLE SIN NOMBRE</t>
  </si>
  <si>
    <t>CONSTRUCCIÓN DE PAVIMENTO HIDRÁULICO, EN ANGANGUEO, EN LA LOCALIDAD DE PRIMERA MANZANA DE NICOLÁS ROMERO, EN CALLE SIN NOMBRE HACIA LAS CUEVAS</t>
  </si>
  <si>
    <t>CONSTRUCCIÓN DE PAVIMENTO HIDRÁULICO, EN ANGANGUEO, EN LA LOCALIDAD DE MANZANA DE LA TRINIDAD (LA JUNTA), EN CALLE EL CALLEJON</t>
  </si>
  <si>
    <t>LA SALUD</t>
  </si>
  <si>
    <t>CONSTRUCCIÓN DE PAVIMENTO HIDRÁULICO, EN ANGANGUEO, EN LA LOCALIDAD DE LA SALUD, EN CALLE SIN NOMBRE</t>
  </si>
  <si>
    <t>CONSTRUCCIÓN DE PAVIMENTO HIDRÁULICO, EN ANGANGUEO, EN LA LOCALIDAD DE JESÚS DE NAZARENO (LA HACIENDA), EN CALLE SIN NOMBRE HACIA PRIMERA MANZANA DE NICOLAS ROMERO</t>
  </si>
  <si>
    <t>CONTRUCCION DE EMPEDRADO DE LA CALLE BANDERA NACIONA, EN LA LOCALIDAD DE MINERAL DE ANGANGUEO</t>
  </si>
  <si>
    <t>CAMINO (OIR)</t>
  </si>
  <si>
    <t>REHABILITACION DE DRENAJE SANITARIO EN AGANGUEO, EN LA LOCALIDAD DE MINERAL DE ANGANGUEO, EN LA CALLE DEL RASTRO MUNICIPAL</t>
  </si>
  <si>
    <t>GASTOS INDIRECTOS</t>
  </si>
  <si>
    <t>33201 SERVICIOS DE DISEÑO, ARQUITECTURA, INGENIERÍA Y ACTIVIDADES RELACIONADAS</t>
  </si>
  <si>
    <t>21201 MATERIALES Y ÚTILES DE IMPRESIÓN Y REPRODUCCIÓN</t>
  </si>
  <si>
    <t>35501 MANTENIMIENTO Y CONSERVACIÓN DE VEHÍCULOS TERRESTRES, AÉREOS, MARÍTIMOS, LACUSTRES Y FLUVIALES.</t>
  </si>
  <si>
    <t>DESARROLLO INSTITUCIONAL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</si>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</sst>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253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horizontal="justify" wrapText="1"/>
      <protection hidden="1"/>
    </xf>
    <xf numFmtId="0" fontId="0" fillId="0" borderId="0" xfId="0" applyAlignment="1" applyProtection="1">
      <alignment horizontal="center"/>
      <protection hidden="1"/>
    </xf>
    <xf numFmtId="4" fontId="0" fillId="0" borderId="0" xfId="0" applyNumberFormat="1" applyProtection="1">
      <protection hidden="1"/>
    </xf>
    <xf numFmtId="164" fontId="0" fillId="0" borderId="0" xfId="0" applyNumberFormat="1" applyAlignment="1" applyProtection="1">
      <alignment horizontal="right"/>
      <protection hidden="1"/>
    </xf>
    <xf numFmtId="0" fontId="4" fillId="3" borderId="1" xfId="0" applyFont="1" applyFill="1" applyBorder="1" applyAlignment="1" applyProtection="1">
      <alignment vertical="center"/>
      <protection hidden="1"/>
    </xf>
    <xf numFmtId="0" fontId="4" fillId="3" borderId="2" xfId="0" applyFont="1" applyFill="1" applyBorder="1" applyAlignment="1" applyProtection="1">
      <alignment vertical="center"/>
      <protection hidden="1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justify" vertical="center" wrapText="1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4" fontId="5" fillId="3" borderId="2" xfId="0" applyNumberFormat="1" applyFont="1" applyFill="1" applyBorder="1" applyProtection="1">
      <protection hidden="1"/>
    </xf>
    <xf numFmtId="0" fontId="5" fillId="3" borderId="2" xfId="0" applyFont="1" applyFill="1" applyBorder="1" applyProtection="1">
      <protection hidden="1"/>
    </xf>
    <xf numFmtId="164" fontId="5" fillId="3" borderId="2" xfId="0" applyNumberFormat="1" applyFont="1" applyFill="1" applyBorder="1" applyAlignment="1" applyProtection="1">
      <alignment horizontal="right"/>
      <protection hidden="1"/>
    </xf>
    <xf numFmtId="0" fontId="5" fillId="3" borderId="2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textRotation="90" wrapText="1"/>
      <protection locked="0"/>
    </xf>
    <xf numFmtId="0" fontId="6" fillId="3" borderId="3" xfId="0" applyFont="1" applyFill="1" applyBorder="1" applyAlignment="1" applyProtection="1">
      <alignment horizontal="center"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hidden="1"/>
    </xf>
    <xf numFmtId="4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6" fillId="3" borderId="8" xfId="0" applyFont="1" applyFill="1" applyBorder="1" applyAlignment="1" applyProtection="1">
      <alignment horizontal="center" vertical="center" wrapText="1"/>
      <protection hidden="1"/>
    </xf>
    <xf numFmtId="164" fontId="6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6" fillId="3" borderId="9" xfId="0" applyFont="1" applyFill="1" applyBorder="1" applyAlignment="1" applyProtection="1">
      <alignment horizontal="center" vertical="center" wrapText="1"/>
      <protection hidden="1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49" fontId="6" fillId="0" borderId="11" xfId="0" applyNumberFormat="1" applyFont="1" applyBorder="1" applyAlignment="1" applyProtection="1">
      <alignment horizontal="center" vertical="center" wrapText="1"/>
      <protection hidden="1"/>
    </xf>
    <xf numFmtId="49" fontId="6" fillId="0" borderId="12" xfId="0" applyNumberFormat="1" applyFont="1" applyBorder="1" applyAlignment="1" applyProtection="1">
      <alignment horizontal="center" vertical="center" wrapText="1"/>
      <protection hidden="1"/>
    </xf>
    <xf numFmtId="49" fontId="6" fillId="0" borderId="12" xfId="0" applyNumberFormat="1" applyFont="1" applyBorder="1" applyAlignment="1" applyProtection="1">
      <alignment horizontal="center" vertical="center" wrapText="1"/>
      <protection locked="0"/>
    </xf>
    <xf numFmtId="49" fontId="6" fillId="0" borderId="12" xfId="0" applyNumberFormat="1" applyFont="1" applyBorder="1" applyAlignment="1" applyProtection="1">
      <alignment horizontal="center" vertical="top" wrapText="1"/>
      <protection locked="0"/>
    </xf>
    <xf numFmtId="49" fontId="6" fillId="0" borderId="12" xfId="0" applyNumberFormat="1" applyFont="1" applyBorder="1" applyAlignment="1" applyProtection="1">
      <alignment horizontal="justify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hidden="1"/>
    </xf>
    <xf numFmtId="49" fontId="6" fillId="0" borderId="12" xfId="0" applyNumberFormat="1" applyFont="1" applyBorder="1" applyAlignment="1" applyProtection="1">
      <alignment horizontal="center" vertical="center"/>
      <protection hidden="1"/>
    </xf>
    <xf numFmtId="164" fontId="6" fillId="0" borderId="12" xfId="0" applyNumberFormat="1" applyFont="1" applyBorder="1" applyAlignment="1" applyProtection="1">
      <alignment horizontal="right" vertical="center" wrapText="1"/>
      <protection hidden="1"/>
    </xf>
    <xf numFmtId="49" fontId="7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4" xfId="0" applyNumberFormat="1" applyFont="1" applyFill="1" applyBorder="1" applyAlignment="1" applyProtection="1">
      <alignment horizontal="justify" vertical="center" wrapText="1"/>
      <protection locked="0"/>
    </xf>
    <xf numFmtId="4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4" xfId="0" applyNumberFormat="1" applyFont="1" applyFill="1" applyBorder="1" applyAlignment="1" applyProtection="1">
      <alignment horizontal="center" vertical="center"/>
      <protection hidden="1"/>
    </xf>
    <xf numFmtId="164" fontId="7" fillId="2" borderId="14" xfId="0" applyNumberFormat="1" applyFont="1" applyFill="1" applyBorder="1" applyAlignment="1" applyProtection="1">
      <alignment horizontal="right" vertical="center" wrapText="1"/>
      <protection hidden="1"/>
    </xf>
    <xf numFmtId="49" fontId="7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Protection="1">
      <protection hidden="1"/>
    </xf>
    <xf numFmtId="0" fontId="6" fillId="4" borderId="13" xfId="2" applyFont="1" applyFill="1" applyBorder="1" applyAlignment="1" applyProtection="1">
      <alignment horizontal="center" vertical="top"/>
      <protection hidden="1"/>
    </xf>
    <xf numFmtId="0" fontId="6" fillId="4" borderId="14" xfId="2" applyFont="1" applyFill="1" applyBorder="1" applyAlignment="1" applyProtection="1">
      <alignment horizontal="center" vertical="top"/>
      <protection hidden="1"/>
    </xf>
    <xf numFmtId="0" fontId="6" fillId="4" borderId="14" xfId="2" applyFont="1" applyFill="1" applyBorder="1" applyAlignment="1" applyProtection="1">
      <alignment horizontal="center" vertical="top"/>
      <protection locked="0"/>
    </xf>
    <xf numFmtId="0" fontId="6" fillId="4" borderId="16" xfId="2" applyFont="1" applyFill="1" applyBorder="1" applyAlignment="1" applyProtection="1">
      <alignment horizontal="center" vertical="top"/>
      <protection locked="0"/>
    </xf>
    <xf numFmtId="0" fontId="6" fillId="4" borderId="14" xfId="0" applyFont="1" applyFill="1" applyBorder="1" applyAlignment="1" applyProtection="1">
      <alignment vertical="center"/>
      <protection locked="0"/>
    </xf>
    <xf numFmtId="49" fontId="6" fillId="4" borderId="16" xfId="0" applyNumberFormat="1" applyFont="1" applyFill="1" applyBorder="1" applyAlignment="1" applyProtection="1">
      <alignment horizontal="center" vertical="top"/>
      <protection locked="0"/>
    </xf>
    <xf numFmtId="0" fontId="6" fillId="4" borderId="0" xfId="0" applyFont="1" applyFill="1" applyProtection="1">
      <protection hidden="1"/>
    </xf>
    <xf numFmtId="0" fontId="6" fillId="4" borderId="0" xfId="0" applyFont="1" applyFill="1" applyProtection="1">
      <protection locked="0"/>
    </xf>
    <xf numFmtId="0" fontId="6" fillId="4" borderId="14" xfId="0" applyFont="1" applyFill="1" applyBorder="1" applyAlignment="1" applyProtection="1">
      <alignment horizontal="justify"/>
      <protection hidden="1"/>
    </xf>
    <xf numFmtId="0" fontId="6" fillId="4" borderId="14" xfId="0" applyFont="1" applyFill="1" applyBorder="1" applyAlignment="1" applyProtection="1">
      <alignment horizontal="center" vertical="center" wrapText="1"/>
      <protection hidden="1"/>
    </xf>
    <xf numFmtId="0" fontId="6" fillId="4" borderId="14" xfId="0" applyFont="1" applyFill="1" applyBorder="1" applyAlignment="1" applyProtection="1">
      <alignment vertical="center" wrapText="1"/>
      <protection locked="0"/>
    </xf>
    <xf numFmtId="4" fontId="6" fillId="4" borderId="14" xfId="0" applyNumberFormat="1" applyFont="1" applyFill="1" applyBorder="1" applyProtection="1">
      <protection locked="0"/>
    </xf>
    <xf numFmtId="0" fontId="6" fillId="4" borderId="14" xfId="0" applyFont="1" applyFill="1" applyBorder="1" applyProtection="1">
      <protection locked="0"/>
    </xf>
    <xf numFmtId="4" fontId="6" fillId="4" borderId="14" xfId="0" applyNumberFormat="1" applyFont="1" applyFill="1" applyBorder="1" applyProtection="1">
      <protection hidden="1"/>
    </xf>
    <xf numFmtId="14" fontId="6" fillId="4" borderId="14" xfId="0" applyNumberFormat="1" applyFont="1" applyFill="1" applyBorder="1" applyProtection="1">
      <protection hidden="1"/>
    </xf>
    <xf numFmtId="44" fontId="6" fillId="4" borderId="14" xfId="1" applyFont="1" applyFill="1" applyBorder="1" applyProtection="1">
      <protection hidden="1"/>
    </xf>
    <xf numFmtId="0" fontId="6" fillId="2" borderId="15" xfId="0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49" fontId="0" fillId="2" borderId="17" xfId="0" applyNumberFormat="1" applyFill="1" applyBorder="1" applyAlignment="1" applyProtection="1">
      <alignment horizontal="center" vertical="top"/>
      <protection hidden="1"/>
    </xf>
    <xf numFmtId="49" fontId="0" fillId="2" borderId="16" xfId="0" applyNumberFormat="1" applyFill="1" applyBorder="1" applyAlignment="1" applyProtection="1">
      <alignment horizontal="center" vertical="top"/>
      <protection hidden="1"/>
    </xf>
    <xf numFmtId="49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2" borderId="16" xfId="2" applyFont="1" applyFill="1" applyBorder="1" applyAlignment="1" applyProtection="1">
      <alignment horizontal="justify" vertical="top" wrapText="1"/>
      <protection locked="0"/>
    </xf>
    <xf numFmtId="0" fontId="0" fillId="2" borderId="16" xfId="2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hidden="1"/>
    </xf>
    <xf numFmtId="49" fontId="0" fillId="2" borderId="16" xfId="0" applyNumberFormat="1" applyFill="1" applyBorder="1" applyAlignment="1" applyProtection="1">
      <alignment horizontal="center" vertical="top" wrapText="1"/>
      <protection locked="0"/>
    </xf>
    <xf numFmtId="49" fontId="0" fillId="2" borderId="16" xfId="2" applyNumberFormat="1" applyFont="1" applyFill="1" applyBorder="1" applyAlignment="1" applyProtection="1">
      <alignment horizontal="justify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4" fontId="0" fillId="2" borderId="16" xfId="0" applyNumberFormat="1" applyFill="1" applyBorder="1" applyAlignment="1" applyProtection="1">
      <alignment horizontal="center" vertical="top" wrapText="1"/>
      <protection locked="0"/>
    </xf>
    <xf numFmtId="4" fontId="0" fillId="2" borderId="16" xfId="0" applyNumberFormat="1" applyFill="1" applyBorder="1" applyAlignment="1" applyProtection="1">
      <alignment horizontal="center" vertical="top" wrapText="1"/>
      <protection hidden="1"/>
    </xf>
    <xf numFmtId="14" fontId="0" fillId="2" borderId="16" xfId="0" applyNumberFormat="1" applyFill="1" applyBorder="1" applyAlignment="1" applyProtection="1">
      <alignment horizontal="center" vertical="top" wrapText="1"/>
      <protection hidden="1"/>
    </xf>
    <xf numFmtId="14" fontId="0" fillId="2" borderId="16" xfId="0" applyNumberFormat="1" applyFill="1" applyBorder="1" applyAlignment="1" applyProtection="1">
      <alignment horizontal="center" vertical="top"/>
      <protection hidden="1"/>
    </xf>
    <xf numFmtId="44" fontId="0" fillId="2" borderId="16" xfId="1" applyFont="1" applyFill="1" applyBorder="1" applyAlignment="1" applyProtection="1">
      <alignment horizontal="right" vertical="top"/>
      <protection hidden="1"/>
    </xf>
    <xf numFmtId="44" fontId="0" fillId="2" borderId="16" xfId="1" applyFont="1" applyFill="1" applyBorder="1" applyAlignment="1" applyProtection="1">
      <alignment horizontal="center" vertical="top"/>
      <protection locked="0"/>
    </xf>
    <xf numFmtId="44" fontId="0" fillId="2" borderId="16" xfId="1" applyFont="1" applyFill="1" applyBorder="1" applyAlignment="1" applyProtection="1">
      <alignment horizontal="right"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5" xfId="0" applyFill="1" applyBorder="1" applyAlignment="1" applyProtection="1">
      <alignment vertical="top"/>
      <protection hidden="1"/>
    </xf>
    <xf numFmtId="0" fontId="0" fillId="2" borderId="0" xfId="0" applyFill="1" applyAlignment="1" applyProtection="1">
      <alignment vertical="top"/>
      <protection hidden="1"/>
    </xf>
    <xf numFmtId="49" fontId="10" fillId="2" borderId="18" xfId="0" applyNumberFormat="1" applyFont="1" applyFill="1" applyBorder="1" applyAlignment="1" applyProtection="1">
      <alignment horizontal="center" vertical="top"/>
      <protection hidden="1"/>
    </xf>
    <xf numFmtId="49" fontId="10" fillId="2" borderId="16" xfId="0" applyNumberFormat="1" applyFont="1" applyFill="1" applyBorder="1" applyAlignment="1" applyProtection="1">
      <alignment horizontal="center" vertical="top"/>
      <protection hidden="1"/>
    </xf>
    <xf numFmtId="49" fontId="10" fillId="2" borderId="16" xfId="0" applyNumberFormat="1" applyFont="1" applyFill="1" applyBorder="1" applyAlignment="1" applyProtection="1">
      <alignment horizontal="center" vertical="top"/>
      <protection locked="0"/>
    </xf>
    <xf numFmtId="0" fontId="10" fillId="2" borderId="16" xfId="0" applyFont="1" applyFill="1" applyBorder="1" applyAlignment="1" applyProtection="1">
      <alignment horizontal="center" vertical="top"/>
      <protection locked="0"/>
    </xf>
    <xf numFmtId="0" fontId="10" fillId="2" borderId="16" xfId="2" applyFont="1" applyFill="1" applyBorder="1" applyAlignment="1" applyProtection="1">
      <alignment horizontal="justify" vertical="top" wrapText="1"/>
      <protection locked="0"/>
    </xf>
    <xf numFmtId="0" fontId="10" fillId="2" borderId="16" xfId="2" applyFont="1" applyFill="1" applyBorder="1" applyAlignment="1" applyProtection="1">
      <alignment horizontal="center"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hidden="1"/>
    </xf>
    <xf numFmtId="49" fontId="10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10" fillId="2" borderId="16" xfId="2" applyNumberFormat="1" applyFont="1" applyFill="1" applyBorder="1" applyAlignment="1" applyProtection="1">
      <alignment horizontal="justify" vertical="top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4" fontId="10" fillId="2" borderId="16" xfId="0" applyNumberFormat="1" applyFont="1" applyFill="1" applyBorder="1" applyAlignment="1" applyProtection="1">
      <alignment horizontal="center" vertical="top" wrapText="1"/>
      <protection locked="0"/>
    </xf>
    <xf numFmtId="4" fontId="10" fillId="2" borderId="16" xfId="0" applyNumberFormat="1" applyFont="1" applyFill="1" applyBorder="1" applyAlignment="1" applyProtection="1">
      <alignment horizontal="center" vertical="top" wrapText="1"/>
      <protection hidden="1"/>
    </xf>
    <xf numFmtId="14" fontId="10" fillId="2" borderId="16" xfId="0" applyNumberFormat="1" applyFont="1" applyFill="1" applyBorder="1" applyAlignment="1" applyProtection="1">
      <alignment horizontal="center" vertical="top" wrapText="1"/>
      <protection hidden="1"/>
    </xf>
    <xf numFmtId="14" fontId="10" fillId="2" borderId="16" xfId="0" applyNumberFormat="1" applyFont="1" applyFill="1" applyBorder="1" applyAlignment="1" applyProtection="1">
      <alignment horizontal="center" vertical="top"/>
      <protection hidden="1"/>
    </xf>
    <xf numFmtId="44" fontId="10" fillId="2" borderId="16" xfId="1" applyFont="1" applyFill="1" applyBorder="1" applyAlignment="1" applyProtection="1">
      <alignment horizontal="right" vertical="top"/>
      <protection hidden="1"/>
    </xf>
    <xf numFmtId="44" fontId="10" fillId="2" borderId="16" xfId="1" applyFont="1" applyFill="1" applyBorder="1" applyAlignment="1" applyProtection="1">
      <alignment horizontal="center" vertical="top"/>
      <protection locked="0"/>
    </xf>
    <xf numFmtId="44" fontId="10" fillId="2" borderId="16" xfId="1" applyFont="1" applyFill="1" applyBorder="1" applyAlignment="1" applyProtection="1">
      <alignment horizontal="right" vertical="top"/>
      <protection locked="0"/>
    </xf>
    <xf numFmtId="0" fontId="10" fillId="2" borderId="16" xfId="0" applyFont="1" applyFill="1" applyBorder="1" applyAlignment="1" applyProtection="1">
      <alignment vertical="top"/>
      <protection locked="0"/>
    </xf>
    <xf numFmtId="0" fontId="10" fillId="2" borderId="15" xfId="0" applyFont="1" applyFill="1" applyBorder="1" applyAlignment="1" applyProtection="1">
      <alignment vertical="top"/>
      <protection hidden="1"/>
    </xf>
    <xf numFmtId="0" fontId="10" fillId="2" borderId="0" xfId="0" applyFont="1" applyFill="1" applyAlignment="1" applyProtection="1">
      <alignment vertical="top"/>
      <protection hidden="1"/>
    </xf>
    <xf numFmtId="0" fontId="0" fillId="2" borderId="18" xfId="0" applyFill="1" applyBorder="1" applyProtection="1">
      <protection hidden="1"/>
    </xf>
    <xf numFmtId="0" fontId="0" fillId="2" borderId="16" xfId="0" applyFill="1" applyBorder="1" applyProtection="1">
      <protection hidden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justify"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hidden="1"/>
    </xf>
    <xf numFmtId="164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hidden="1"/>
    </xf>
    <xf numFmtId="0" fontId="6" fillId="4" borderId="17" xfId="2" applyFont="1" applyFill="1" applyBorder="1" applyAlignment="1" applyProtection="1">
      <alignment horizontal="center" vertical="top"/>
      <protection hidden="1"/>
    </xf>
    <xf numFmtId="0" fontId="6" fillId="4" borderId="16" xfId="2" applyFont="1" applyFill="1" applyBorder="1" applyAlignment="1" applyProtection="1">
      <alignment horizontal="center" vertical="top"/>
      <protection hidden="1"/>
    </xf>
    <xf numFmtId="0" fontId="6" fillId="4" borderId="16" xfId="0" applyFont="1" applyFill="1" applyBorder="1" applyAlignment="1" applyProtection="1">
      <alignment vertical="top"/>
      <protection locked="0"/>
    </xf>
    <xf numFmtId="49" fontId="6" fillId="4" borderId="16" xfId="0" applyNumberFormat="1" applyFont="1" applyFill="1" applyBorder="1" applyAlignment="1" applyProtection="1">
      <alignment horizontal="left" vertical="top"/>
      <protection hidden="1"/>
    </xf>
    <xf numFmtId="0" fontId="6" fillId="4" borderId="16" xfId="0" applyFont="1" applyFill="1" applyBorder="1" applyAlignment="1" applyProtection="1">
      <alignment horizontal="center" vertical="center" wrapText="1"/>
      <protection hidden="1"/>
    </xf>
    <xf numFmtId="0" fontId="6" fillId="4" borderId="16" xfId="0" applyFont="1" applyFill="1" applyBorder="1" applyAlignment="1" applyProtection="1">
      <alignment horizontal="center" vertical="center" wrapText="1"/>
      <protection locked="0"/>
    </xf>
    <xf numFmtId="4" fontId="6" fillId="4" borderId="16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16" xfId="0" applyNumberFormat="1" applyFont="1" applyFill="1" applyBorder="1" applyAlignment="1" applyProtection="1">
      <alignment horizontal="center" vertical="center" wrapText="1"/>
      <protection hidden="1"/>
    </xf>
    <xf numFmtId="0" fontId="6" fillId="4" borderId="16" xfId="0" applyFont="1" applyFill="1" applyBorder="1" applyAlignment="1" applyProtection="1">
      <alignment horizontal="center" vertical="center"/>
      <protection hidden="1"/>
    </xf>
    <xf numFmtId="44" fontId="6" fillId="4" borderId="16" xfId="1" applyFont="1" applyFill="1" applyBorder="1" applyAlignment="1" applyProtection="1">
      <alignment horizontal="right" vertical="center"/>
      <protection hidden="1"/>
    </xf>
    <xf numFmtId="49" fontId="10" fillId="2" borderId="17" xfId="0" applyNumberFormat="1" applyFont="1" applyFill="1" applyBorder="1" applyAlignment="1" applyProtection="1">
      <alignment horizontal="center" vertical="top"/>
      <protection hidden="1"/>
    </xf>
    <xf numFmtId="0" fontId="10" fillId="2" borderId="16" xfId="0" applyFont="1" applyFill="1" applyBorder="1" applyAlignment="1" applyProtection="1">
      <alignment horizontal="justify" vertical="top" wrapText="1"/>
      <protection locked="0"/>
    </xf>
    <xf numFmtId="1" fontId="10" fillId="2" borderId="16" xfId="0" applyNumberFormat="1" applyFont="1" applyFill="1" applyBorder="1" applyAlignment="1" applyProtection="1">
      <alignment horizontal="center" vertical="top" wrapText="1"/>
      <protection hidden="1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49" fontId="6" fillId="4" borderId="16" xfId="0" applyNumberFormat="1" applyFont="1" applyFill="1" applyBorder="1" applyAlignment="1" applyProtection="1">
      <alignment horizontal="center" vertical="center"/>
      <protection locked="0"/>
    </xf>
    <xf numFmtId="49" fontId="6" fillId="4" borderId="16" xfId="0" applyNumberFormat="1" applyFont="1" applyFill="1" applyBorder="1" applyAlignment="1" applyProtection="1">
      <alignment horizontal="center" vertical="center"/>
      <protection hidden="1"/>
    </xf>
    <xf numFmtId="0" fontId="6" fillId="4" borderId="16" xfId="0" applyFont="1" applyFill="1" applyBorder="1" applyProtection="1">
      <protection hidden="1"/>
    </xf>
    <xf numFmtId="0" fontId="6" fillId="4" borderId="16" xfId="0" applyFont="1" applyFill="1" applyBorder="1" applyProtection="1">
      <protection locked="0"/>
    </xf>
    <xf numFmtId="4" fontId="6" fillId="4" borderId="16" xfId="0" applyNumberFormat="1" applyFont="1" applyFill="1" applyBorder="1" applyProtection="1">
      <protection locked="0"/>
    </xf>
    <xf numFmtId="14" fontId="6" fillId="4" borderId="16" xfId="0" applyNumberFormat="1" applyFont="1" applyFill="1" applyBorder="1" applyProtection="1">
      <protection locked="0"/>
    </xf>
    <xf numFmtId="4" fontId="6" fillId="4" borderId="16" xfId="0" applyNumberFormat="1" applyFont="1" applyFill="1" applyBorder="1" applyProtection="1">
      <protection hidden="1"/>
    </xf>
    <xf numFmtId="44" fontId="6" fillId="4" borderId="16" xfId="1" applyFont="1" applyFill="1" applyBorder="1" applyProtection="1">
      <protection hidden="1"/>
    </xf>
    <xf numFmtId="0" fontId="0" fillId="2" borderId="16" xfId="0" applyFill="1" applyBorder="1" applyAlignment="1" applyProtection="1">
      <alignment horizontal="justify" vertical="top" wrapText="1"/>
      <protection locked="0"/>
    </xf>
    <xf numFmtId="1" fontId="0" fillId="2" borderId="16" xfId="0" applyNumberFormat="1" applyFill="1" applyBorder="1" applyAlignment="1" applyProtection="1">
      <alignment horizontal="center" vertical="top" wrapText="1"/>
      <protection hidden="1"/>
    </xf>
    <xf numFmtId="0" fontId="10" fillId="2" borderId="14" xfId="2" applyFont="1" applyFill="1" applyBorder="1" applyAlignment="1" applyProtection="1">
      <alignment horizontal="justify" vertical="top" wrapText="1"/>
      <protection locked="0"/>
    </xf>
    <xf numFmtId="49" fontId="10" fillId="2" borderId="14" xfId="2" applyNumberFormat="1" applyFont="1" applyFill="1" applyBorder="1" applyAlignment="1" applyProtection="1">
      <alignment horizontal="justify" vertical="top" wrapText="1"/>
      <protection locked="0"/>
    </xf>
    <xf numFmtId="0" fontId="0" fillId="4" borderId="16" xfId="0" applyFill="1" applyBorder="1" applyAlignment="1" applyProtection="1">
      <alignment horizontal="center" vertical="top" wrapText="1"/>
      <protection hidden="1"/>
    </xf>
    <xf numFmtId="0" fontId="0" fillId="4" borderId="16" xfId="0" applyFill="1" applyBorder="1" applyAlignment="1" applyProtection="1">
      <alignment horizontal="center" vertical="top" wrapText="1"/>
      <protection locked="0"/>
    </xf>
    <xf numFmtId="4" fontId="0" fillId="4" borderId="16" xfId="0" applyNumberFormat="1" applyFill="1" applyBorder="1" applyAlignment="1" applyProtection="1">
      <alignment horizontal="center" vertical="top" wrapText="1"/>
      <protection locked="0"/>
    </xf>
    <xf numFmtId="4" fontId="0" fillId="4" borderId="16" xfId="0" applyNumberFormat="1" applyFill="1" applyBorder="1" applyAlignment="1" applyProtection="1">
      <alignment horizontal="center" vertical="top" wrapText="1"/>
      <protection hidden="1"/>
    </xf>
    <xf numFmtId="14" fontId="0" fillId="4" borderId="16" xfId="0" applyNumberFormat="1" applyFill="1" applyBorder="1" applyAlignment="1" applyProtection="1">
      <alignment horizontal="center" vertical="top" wrapText="1"/>
      <protection hidden="1"/>
    </xf>
    <xf numFmtId="14" fontId="0" fillId="4" borderId="16" xfId="0" applyNumberFormat="1" applyFill="1" applyBorder="1" applyAlignment="1" applyProtection="1">
      <alignment horizontal="center" vertical="top"/>
      <protection hidden="1"/>
    </xf>
    <xf numFmtId="49" fontId="10" fillId="2" borderId="0" xfId="0" applyNumberFormat="1" applyFont="1" applyFill="1" applyAlignment="1" applyProtection="1">
      <alignment horizontal="center" vertical="top" wrapText="1"/>
      <protection locked="0"/>
    </xf>
    <xf numFmtId="0" fontId="10" fillId="2" borderId="14" xfId="0" applyFont="1" applyFill="1" applyBorder="1" applyAlignment="1" applyProtection="1">
      <alignment horizontal="justify" vertical="top" wrapText="1"/>
      <protection locked="0"/>
    </xf>
    <xf numFmtId="49" fontId="6" fillId="4" borderId="16" xfId="0" applyNumberFormat="1" applyFont="1" applyFill="1" applyBorder="1" applyAlignment="1" applyProtection="1">
      <alignment vertical="center"/>
      <protection hidden="1"/>
    </xf>
    <xf numFmtId="0" fontId="6" fillId="4" borderId="16" xfId="0" applyFont="1" applyFill="1" applyBorder="1" applyAlignment="1" applyProtection="1">
      <alignment vertical="center" wrapText="1"/>
      <protection hidden="1"/>
    </xf>
    <xf numFmtId="0" fontId="6" fillId="4" borderId="16" xfId="0" applyFont="1" applyFill="1" applyBorder="1" applyAlignment="1" applyProtection="1">
      <alignment vertical="center" wrapText="1"/>
      <protection locked="0"/>
    </xf>
    <xf numFmtId="14" fontId="6" fillId="4" borderId="16" xfId="0" applyNumberFormat="1" applyFont="1" applyFill="1" applyBorder="1" applyProtection="1">
      <protection hidden="1"/>
    </xf>
    <xf numFmtId="14" fontId="6" fillId="4" borderId="16" xfId="0" applyNumberFormat="1" applyFont="1" applyFill="1" applyBorder="1" applyAlignment="1" applyProtection="1">
      <alignment horizontal="center" vertical="center" wrapText="1"/>
      <protection hidden="1"/>
    </xf>
    <xf numFmtId="14" fontId="6" fillId="4" borderId="16" xfId="0" applyNumberFormat="1" applyFont="1" applyFill="1" applyBorder="1" applyAlignment="1" applyProtection="1">
      <alignment horizontal="center" vertical="center"/>
      <protection hidden="1"/>
    </xf>
    <xf numFmtId="164" fontId="6" fillId="4" borderId="16" xfId="1" applyNumberFormat="1" applyFont="1" applyFill="1" applyBorder="1" applyAlignment="1" applyProtection="1">
      <alignment horizontal="right" vertical="center"/>
      <protection hidden="1"/>
    </xf>
    <xf numFmtId="44" fontId="0" fillId="2" borderId="16" xfId="1" applyFont="1" applyFill="1" applyBorder="1" applyAlignment="1" applyProtection="1">
      <alignment horizontal="center" vertical="top"/>
      <protection hidden="1"/>
    </xf>
    <xf numFmtId="0" fontId="0" fillId="2" borderId="16" xfId="0" applyFill="1" applyBorder="1" applyAlignment="1" applyProtection="1">
      <alignment vertical="top"/>
      <protection hidden="1"/>
    </xf>
    <xf numFmtId="164" fontId="0" fillId="2" borderId="16" xfId="1" applyNumberFormat="1" applyFont="1" applyFill="1" applyBorder="1" applyAlignment="1" applyProtection="1">
      <alignment horizontal="right" vertical="top"/>
      <protection hidden="1"/>
    </xf>
    <xf numFmtId="49" fontId="0" fillId="2" borderId="19" xfId="0" applyNumberFormat="1" applyFill="1" applyBorder="1" applyAlignment="1" applyProtection="1">
      <alignment horizontal="center" vertical="top"/>
      <protection locked="0"/>
    </xf>
    <xf numFmtId="4" fontId="0" fillId="2" borderId="19" xfId="0" applyNumberFormat="1" applyFill="1" applyBorder="1" applyAlignment="1" applyProtection="1">
      <alignment horizontal="center" vertical="top" wrapText="1"/>
      <protection hidden="1"/>
    </xf>
    <xf numFmtId="14" fontId="0" fillId="2" borderId="19" xfId="0" applyNumberFormat="1" applyFill="1" applyBorder="1" applyAlignment="1" applyProtection="1">
      <alignment horizontal="center" vertical="top" wrapText="1"/>
      <protection hidden="1"/>
    </xf>
    <xf numFmtId="14" fontId="0" fillId="2" borderId="19" xfId="0" applyNumberFormat="1" applyFill="1" applyBorder="1" applyAlignment="1" applyProtection="1">
      <alignment horizontal="center" vertical="top"/>
      <protection hidden="1"/>
    </xf>
    <xf numFmtId="0" fontId="0" fillId="2" borderId="19" xfId="0" applyFill="1" applyBorder="1" applyAlignment="1" applyProtection="1">
      <alignment vertical="top"/>
      <protection hidden="1"/>
    </xf>
    <xf numFmtId="4" fontId="0" fillId="2" borderId="19" xfId="0" applyNumberForma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horizontal="center" vertical="top" wrapText="1"/>
      <protection locked="0"/>
    </xf>
    <xf numFmtId="44" fontId="10" fillId="2" borderId="16" xfId="1" applyFont="1" applyFill="1" applyBorder="1" applyAlignment="1" applyProtection="1">
      <alignment horizontal="center" vertical="top"/>
      <protection hidden="1"/>
    </xf>
    <xf numFmtId="164" fontId="10" fillId="2" borderId="16" xfId="1" applyNumberFormat="1" applyFont="1" applyFill="1" applyBorder="1" applyAlignment="1" applyProtection="1">
      <alignment horizontal="right" vertical="top"/>
      <protection hidden="1"/>
    </xf>
    <xf numFmtId="0" fontId="10" fillId="2" borderId="16" xfId="0" applyFont="1" applyFill="1" applyBorder="1" applyAlignment="1" applyProtection="1">
      <alignment vertical="top"/>
      <protection hidden="1"/>
    </xf>
    <xf numFmtId="0" fontId="10" fillId="2" borderId="18" xfId="0" applyFont="1" applyFill="1" applyBorder="1" applyProtection="1">
      <protection hidden="1"/>
    </xf>
    <xf numFmtId="0" fontId="10" fillId="2" borderId="16" xfId="0" applyFont="1" applyFill="1" applyBorder="1" applyProtection="1">
      <protection hidden="1"/>
    </xf>
    <xf numFmtId="0" fontId="10" fillId="2" borderId="15" xfId="0" applyFont="1" applyFill="1" applyBorder="1" applyProtection="1">
      <protection hidden="1"/>
    </xf>
    <xf numFmtId="0" fontId="10" fillId="2" borderId="0" xfId="0" applyFont="1" applyFill="1" applyProtection="1">
      <protection hidden="1"/>
    </xf>
    <xf numFmtId="49" fontId="6" fillId="4" borderId="16" xfId="0" applyNumberFormat="1" applyFont="1" applyFill="1" applyBorder="1" applyAlignment="1" applyProtection="1">
      <alignment vertical="center"/>
      <protection locked="0"/>
    </xf>
    <xf numFmtId="0" fontId="10" fillId="2" borderId="16" xfId="0" applyFont="1" applyFill="1" applyBorder="1" applyProtection="1"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0" fillId="2" borderId="16" xfId="2" applyFont="1" applyFill="1" applyBorder="1" applyAlignment="1" applyProtection="1">
      <alignment horizontal="justify" vertical="top"/>
      <protection locked="0"/>
    </xf>
    <xf numFmtId="0" fontId="10" fillId="2" borderId="16" xfId="0" applyFont="1" applyFill="1" applyBorder="1" applyAlignment="1" applyProtection="1">
      <alignment horizontal="justify" vertical="top"/>
      <protection locked="0"/>
    </xf>
    <xf numFmtId="4" fontId="10" fillId="2" borderId="16" xfId="0" applyNumberFormat="1" applyFont="1" applyFill="1" applyBorder="1" applyProtection="1">
      <protection locked="0"/>
    </xf>
    <xf numFmtId="4" fontId="10" fillId="2" borderId="16" xfId="0" applyNumberFormat="1" applyFont="1" applyFill="1" applyBorder="1" applyProtection="1">
      <protection hidden="1"/>
    </xf>
    <xf numFmtId="44" fontId="10" fillId="2" borderId="16" xfId="1" applyFont="1" applyFill="1" applyBorder="1" applyAlignment="1" applyProtection="1">
      <alignment horizontal="center" vertical="center"/>
      <protection hidden="1"/>
    </xf>
    <xf numFmtId="44" fontId="10" fillId="2" borderId="16" xfId="0" applyNumberFormat="1" applyFont="1" applyFill="1" applyBorder="1" applyProtection="1">
      <protection hidden="1"/>
    </xf>
    <xf numFmtId="0" fontId="0" fillId="2" borderId="17" xfId="0" applyFill="1" applyBorder="1" applyProtection="1">
      <protection hidden="1"/>
    </xf>
    <xf numFmtId="0" fontId="0" fillId="2" borderId="20" xfId="0" applyFill="1" applyBorder="1" applyProtection="1">
      <protection hidden="1"/>
    </xf>
    <xf numFmtId="0" fontId="0" fillId="2" borderId="19" xfId="0" applyFill="1" applyBorder="1" applyProtection="1">
      <protection hidden="1"/>
    </xf>
    <xf numFmtId="0" fontId="0" fillId="2" borderId="16" xfId="2" applyFont="1" applyFill="1" applyBorder="1" applyAlignment="1" applyProtection="1">
      <alignment horizontal="center" vertical="top"/>
      <protection locked="0"/>
    </xf>
    <xf numFmtId="4" fontId="0" fillId="2" borderId="16" xfId="0" applyNumberFormat="1" applyFill="1" applyBorder="1" applyProtection="1">
      <protection hidden="1"/>
    </xf>
    <xf numFmtId="14" fontId="0" fillId="2" borderId="16" xfId="0" applyNumberFormat="1" applyFill="1" applyBorder="1" applyProtection="1">
      <protection hidden="1"/>
    </xf>
    <xf numFmtId="44" fontId="0" fillId="2" borderId="16" xfId="1" applyFont="1" applyFill="1" applyBorder="1" applyAlignment="1" applyProtection="1">
      <alignment horizontal="center" vertical="center"/>
      <protection hidden="1"/>
    </xf>
    <xf numFmtId="44" fontId="0" fillId="2" borderId="16" xfId="1" applyFont="1" applyFill="1" applyBorder="1" applyAlignment="1" applyProtection="1">
      <alignment horizontal="right" vertical="center"/>
      <protection hidden="1"/>
    </xf>
    <xf numFmtId="0" fontId="0" fillId="0" borderId="21" xfId="0" applyBorder="1" applyProtection="1">
      <protection hidden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vertical="top"/>
      <protection locked="0"/>
    </xf>
    <xf numFmtId="0" fontId="0" fillId="2" borderId="19" xfId="2" applyFont="1" applyFill="1" applyBorder="1" applyAlignment="1" applyProtection="1">
      <alignment horizontal="justify" vertical="top" wrapText="1"/>
      <protection locked="0"/>
    </xf>
    <xf numFmtId="4" fontId="0" fillId="2" borderId="1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hidden="1"/>
    </xf>
    <xf numFmtId="14" fontId="0" fillId="2" borderId="19" xfId="0" applyNumberFormat="1" applyFill="1" applyBorder="1" applyProtection="1">
      <protection hidden="1"/>
    </xf>
    <xf numFmtId="44" fontId="0" fillId="2" borderId="19" xfId="1" applyFont="1" applyFill="1" applyBorder="1" applyAlignment="1" applyProtection="1">
      <alignment horizontal="center"/>
      <protection hidden="1"/>
    </xf>
    <xf numFmtId="44" fontId="0" fillId="2" borderId="19" xfId="1" applyFont="1" applyFill="1" applyBorder="1" applyAlignment="1" applyProtection="1">
      <alignment horizontal="center" vertical="top"/>
      <protection hidden="1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vertical="top"/>
      <protection locked="0"/>
    </xf>
    <xf numFmtId="0" fontId="0" fillId="2" borderId="21" xfId="0" applyFill="1" applyBorder="1" applyAlignment="1" applyProtection="1">
      <alignment horizontal="justify" wrapText="1"/>
      <protection locked="0"/>
    </xf>
    <xf numFmtId="0" fontId="0" fillId="2" borderId="21" xfId="0" applyFill="1" applyBorder="1" applyProtection="1">
      <protection hidden="1"/>
    </xf>
    <xf numFmtId="0" fontId="0" fillId="2" borderId="21" xfId="0" applyFill="1" applyBorder="1" applyAlignment="1" applyProtection="1">
      <alignment horizontal="center"/>
      <protection hidden="1"/>
    </xf>
    <xf numFmtId="0" fontId="0" fillId="2" borderId="21" xfId="0" applyFill="1" applyBorder="1" applyAlignment="1" applyProtection="1">
      <alignment horizontal="center"/>
      <protection locked="0"/>
    </xf>
    <xf numFmtId="4" fontId="0" fillId="2" borderId="2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right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2" borderId="2" xfId="0" applyFill="1" applyBorder="1" applyProtection="1">
      <protection hidden="1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top"/>
      <protection locked="0"/>
    </xf>
    <xf numFmtId="0" fontId="0" fillId="2" borderId="0" xfId="0" applyFill="1" applyAlignment="1" applyProtection="1">
      <alignment horizontal="justify" wrapText="1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right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center"/>
      <protection locked="0"/>
    </xf>
    <xf numFmtId="4" fontId="6" fillId="2" borderId="0" xfId="0" applyNumberFormat="1" applyFont="1" applyFill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 applyProtection="1">
      <alignment horizontal="center" vertical="center" wrapText="1"/>
      <protection hidden="1"/>
    </xf>
    <xf numFmtId="49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6" fillId="4" borderId="4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justify" wrapText="1"/>
      <protection locked="0"/>
    </xf>
    <xf numFmtId="0" fontId="0" fillId="0" borderId="0" xfId="0" applyAlignment="1" applyProtection="1">
      <alignment horizontal="center"/>
      <protection locked="0"/>
    </xf>
    <xf numFmtId="4" fontId="0" fillId="0" borderId="0" xfId="0" applyNumberFormat="1" applyProtection="1">
      <protection locked="0"/>
    </xf>
    <xf numFmtId="43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44" fontId="0" fillId="0" borderId="0" xfId="1" applyFont="1" applyAlignment="1" applyProtection="1">
      <alignment horizontal="center"/>
      <protection hidden="1"/>
    </xf>
    <xf numFmtId="0" fontId="0" fillId="0" borderId="0" xfId="0" applyAlignment="1" applyProtection="1">
      <alignment horizontal="justify"/>
      <protection locked="0"/>
    </xf>
    <xf numFmtId="164" fontId="0" fillId="0" borderId="0" xfId="0" applyNumberFormat="1" applyAlignment="1" applyProtection="1">
      <alignment horizontal="center"/>
      <protection hidden="1"/>
    </xf>
    <xf numFmtId="44" fontId="0" fillId="0" borderId="0" xfId="0" applyNumberFormat="1" applyAlignment="1" applyProtection="1">
      <alignment horizontal="center"/>
      <protection hidden="1"/>
    </xf>
    <xf numFmtId="0" fontId="12" fillId="0" borderId="0" xfId="0" applyFont="1"/>
  </cellXfs>
  <cellStyles count="3">
    <cellStyle name="Moneda" xfId="1" builtinId="4"/>
    <cellStyle name="Normal" xfId="0" builtinId="0"/>
    <cellStyle name="Normal 2" xfId="2" xr:uid="{ABB978BE-D8F2-4892-A09F-AF1F53D9C1CA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1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justify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border outline="0">
        <bottom style="hair">
          <color indexed="64"/>
        </bottom>
      </border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0" formatCode="@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402771</xdr:colOff>
      <xdr:row>75</xdr:row>
      <xdr:rowOff>122951</xdr:rowOff>
    </xdr:from>
    <xdr:to>
      <xdr:col>8</xdr:col>
      <xdr:colOff>1021976</xdr:colOff>
      <xdr:row>79</xdr:row>
      <xdr:rowOff>35460</xdr:rowOff>
    </xdr:to>
    <xdr:sp macro="" textlink="">
      <xdr:nvSpPr>
        <xdr:cNvPr id="14" name="1 CuadroTexto">
          <a:extLst>
            <a:ext uri="{FF2B5EF4-FFF2-40B4-BE49-F238E27FC236}">
              <a16:creationId xmlns:a16="http://schemas.microsoft.com/office/drawing/2014/main" id="{398D9FC7-1F32-46FA-9236-1228A4FF3A3A}"/>
            </a:ext>
          </a:extLst>
        </xdr:cNvPr>
        <xdr:cNvSpPr txBox="1"/>
      </xdr:nvSpPr>
      <xdr:spPr>
        <a:xfrm>
          <a:off x="2825931" y="27676871"/>
          <a:ext cx="3187145" cy="583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MTRA. MARÍA HILDA DOMÍNGUEZ GARCÍA</a:t>
          </a:r>
          <a:endParaRPr lang="es-MX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PRESIDENTA MUNICIPAL</a:t>
          </a:r>
        </a:p>
      </xdr:txBody>
    </xdr:sp>
    <xdr:clientData/>
  </xdr:twoCellAnchor>
  <xdr:twoCellAnchor>
    <xdr:from>
      <xdr:col>9</xdr:col>
      <xdr:colOff>760919</xdr:colOff>
      <xdr:row>75</xdr:row>
      <xdr:rowOff>113426</xdr:rowOff>
    </xdr:from>
    <xdr:to>
      <xdr:col>11</xdr:col>
      <xdr:colOff>591669</xdr:colOff>
      <xdr:row>79</xdr:row>
      <xdr:rowOff>25935</xdr:rowOff>
    </xdr:to>
    <xdr:sp macro="" textlink="">
      <xdr:nvSpPr>
        <xdr:cNvPr id="15" name="1 CuadroTexto">
          <a:extLst>
            <a:ext uri="{FF2B5EF4-FFF2-40B4-BE49-F238E27FC236}">
              <a16:creationId xmlns:a16="http://schemas.microsoft.com/office/drawing/2014/main" id="{EC96B3CB-4C1C-4775-B53F-265404E77721}"/>
            </a:ext>
          </a:extLst>
        </xdr:cNvPr>
        <xdr:cNvSpPr txBox="1"/>
      </xdr:nvSpPr>
      <xdr:spPr>
        <a:xfrm>
          <a:off x="6940739" y="27667346"/>
          <a:ext cx="2733970" cy="583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 GERARDO GUTIÉRREZ RAMÍREZ</a:t>
          </a:r>
          <a:endParaRPr lang="es-MX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SINDICO MUNICIPAL</a:t>
          </a:r>
        </a:p>
      </xdr:txBody>
    </xdr:sp>
    <xdr:clientData/>
  </xdr:twoCellAnchor>
  <xdr:twoCellAnchor>
    <xdr:from>
      <xdr:col>12</xdr:col>
      <xdr:colOff>555710</xdr:colOff>
      <xdr:row>75</xdr:row>
      <xdr:rowOff>114044</xdr:rowOff>
    </xdr:from>
    <xdr:to>
      <xdr:col>16</xdr:col>
      <xdr:colOff>35669</xdr:colOff>
      <xdr:row>78</xdr:row>
      <xdr:rowOff>13227</xdr:rowOff>
    </xdr:to>
    <xdr:sp macro="" textlink="">
      <xdr:nvSpPr>
        <xdr:cNvPr id="16" name="1 CuadroTexto">
          <a:extLst>
            <a:ext uri="{FF2B5EF4-FFF2-40B4-BE49-F238E27FC236}">
              <a16:creationId xmlns:a16="http://schemas.microsoft.com/office/drawing/2014/main" id="{DFB24EE5-2EC5-4730-A043-9A981B08619F}"/>
            </a:ext>
          </a:extLst>
        </xdr:cNvPr>
        <xdr:cNvSpPr txBox="1"/>
      </xdr:nvSpPr>
      <xdr:spPr>
        <a:xfrm>
          <a:off x="10842710" y="27667964"/>
          <a:ext cx="3589570" cy="40210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C.P. JUAN LUIS MIRANDA HINOJOSA</a:t>
          </a:r>
          <a:endParaRPr lang="es-MX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TESORERO MUN</a:t>
          </a:r>
          <a:r>
            <a:rPr lang="es-ES" sz="1000" b="1">
              <a:latin typeface="Arial" pitchFamily="34" charset="0"/>
              <a:cs typeface="Arial" pitchFamily="34" charset="0"/>
            </a:rPr>
            <a:t>I</a:t>
          </a:r>
          <a:r>
            <a:rPr lang="es-ES" sz="1000" b="0">
              <a:latin typeface="Arial" pitchFamily="34" charset="0"/>
              <a:cs typeface="Arial" pitchFamily="34" charset="0"/>
            </a:rPr>
            <a:t>CIPAL</a:t>
          </a:r>
        </a:p>
      </xdr:txBody>
    </xdr:sp>
    <xdr:clientData/>
  </xdr:twoCellAnchor>
  <xdr:twoCellAnchor>
    <xdr:from>
      <xdr:col>19</xdr:col>
      <xdr:colOff>55709</xdr:colOff>
      <xdr:row>75</xdr:row>
      <xdr:rowOff>65314</xdr:rowOff>
    </xdr:from>
    <xdr:to>
      <xdr:col>22</xdr:col>
      <xdr:colOff>414938</xdr:colOff>
      <xdr:row>78</xdr:row>
      <xdr:rowOff>2680</xdr:rowOff>
    </xdr:to>
    <xdr:sp macro="" textlink="">
      <xdr:nvSpPr>
        <xdr:cNvPr id="17" name="1 CuadroTexto">
          <a:extLst>
            <a:ext uri="{FF2B5EF4-FFF2-40B4-BE49-F238E27FC236}">
              <a16:creationId xmlns:a16="http://schemas.microsoft.com/office/drawing/2014/main" id="{1610B9B3-79B8-4023-9269-6DC96A01AB1A}"/>
            </a:ext>
          </a:extLst>
        </xdr:cNvPr>
        <xdr:cNvSpPr txBox="1"/>
      </xdr:nvSpPr>
      <xdr:spPr>
        <a:xfrm>
          <a:off x="14487989" y="27619234"/>
          <a:ext cx="3635829" cy="4402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100" b="1">
              <a:latin typeface="Arial" pitchFamily="34" charset="0"/>
              <a:cs typeface="Arial" pitchFamily="34" charset="0"/>
            </a:rPr>
            <a:t>C. EFRAÍN ORDAZ</a:t>
          </a:r>
          <a:r>
            <a:rPr lang="es-ES" sz="1100" b="1" baseline="0">
              <a:latin typeface="Arial" pitchFamily="34" charset="0"/>
              <a:cs typeface="Arial" pitchFamily="34" charset="0"/>
            </a:rPr>
            <a:t> OROZCO</a:t>
          </a:r>
          <a:endParaRPr lang="es-ES" sz="1100" b="1">
            <a:latin typeface="Arial" pitchFamily="34" charset="0"/>
            <a:cs typeface="Arial" pitchFamily="34" charset="0"/>
          </a:endParaRPr>
        </a:p>
        <a:p>
          <a:pPr algn="ctr"/>
          <a:r>
            <a:rPr lang="es-ES" sz="1000" b="0" baseline="0">
              <a:latin typeface="Arial" pitchFamily="34" charset="0"/>
              <a:cs typeface="Arial" pitchFamily="34" charset="0"/>
            </a:rPr>
            <a:t>ENCARGADO DEL DESPACHO DE LA CONTRALORIA </a:t>
          </a:r>
          <a:r>
            <a:rPr lang="es-ES" sz="1000" b="0">
              <a:latin typeface="Arial" pitchFamily="34" charset="0"/>
              <a:cs typeface="Arial" pitchFamily="34" charset="0"/>
            </a:rPr>
            <a:t>MUNICIPAL</a:t>
          </a:r>
        </a:p>
      </xdr:txBody>
    </xdr:sp>
    <xdr:clientData/>
  </xdr:twoCellAnchor>
  <xdr:twoCellAnchor>
    <xdr:from>
      <xdr:col>22</xdr:col>
      <xdr:colOff>340583</xdr:colOff>
      <xdr:row>75</xdr:row>
      <xdr:rowOff>54672</xdr:rowOff>
    </xdr:from>
    <xdr:to>
      <xdr:col>27</xdr:col>
      <xdr:colOff>83671</xdr:colOff>
      <xdr:row>78</xdr:row>
      <xdr:rowOff>127500</xdr:rowOff>
    </xdr:to>
    <xdr:sp macro="" textlink="">
      <xdr:nvSpPr>
        <xdr:cNvPr id="18" name="1 CuadroTexto">
          <a:extLst>
            <a:ext uri="{FF2B5EF4-FFF2-40B4-BE49-F238E27FC236}">
              <a16:creationId xmlns:a16="http://schemas.microsoft.com/office/drawing/2014/main" id="{2C2B6003-F62E-4F08-A29B-CA5BF74617C7}"/>
            </a:ext>
          </a:extLst>
        </xdr:cNvPr>
        <xdr:cNvSpPr txBox="1"/>
      </xdr:nvSpPr>
      <xdr:spPr>
        <a:xfrm>
          <a:off x="18049463" y="27608592"/>
          <a:ext cx="5084708" cy="5757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 JUAN CELSO CARMONA SANCHEZ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DIRECTOR DE OBRAS PUBLICAS</a:t>
          </a:r>
        </a:p>
      </xdr:txBody>
    </xdr:sp>
    <xdr:clientData/>
  </xdr:twoCellAnchor>
  <xdr:twoCellAnchor>
    <xdr:from>
      <xdr:col>7</xdr:col>
      <xdr:colOff>736272</xdr:colOff>
      <xdr:row>84</xdr:row>
      <xdr:rowOff>133059</xdr:rowOff>
    </xdr:from>
    <xdr:to>
      <xdr:col>9</xdr:col>
      <xdr:colOff>1093694</xdr:colOff>
      <xdr:row>88</xdr:row>
      <xdr:rowOff>133845</xdr:rowOff>
    </xdr:to>
    <xdr:sp macro="" textlink="">
      <xdr:nvSpPr>
        <xdr:cNvPr id="19" name="1 CuadroTexto">
          <a:extLst>
            <a:ext uri="{FF2B5EF4-FFF2-40B4-BE49-F238E27FC236}">
              <a16:creationId xmlns:a16="http://schemas.microsoft.com/office/drawing/2014/main" id="{5FF4D4A4-F6CB-43DC-9169-2835FBA5BB6B}"/>
            </a:ext>
          </a:extLst>
        </xdr:cNvPr>
        <xdr:cNvSpPr txBox="1"/>
      </xdr:nvSpPr>
      <xdr:spPr>
        <a:xfrm>
          <a:off x="4576752" y="29195739"/>
          <a:ext cx="2696762" cy="6713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PRISCILA MARTÍNEZ MARTÍNEZ</a:t>
          </a:r>
        </a:p>
        <a:p>
          <a:pPr algn="ctr"/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REGIDOR</a:t>
          </a:r>
          <a:endParaRPr lang="es-MX">
            <a:effectLst/>
          </a:endParaRPr>
        </a:p>
      </xdr:txBody>
    </xdr:sp>
    <xdr:clientData/>
  </xdr:twoCellAnchor>
  <xdr:twoCellAnchor>
    <xdr:from>
      <xdr:col>10</xdr:col>
      <xdr:colOff>1289861</xdr:colOff>
      <xdr:row>85</xdr:row>
      <xdr:rowOff>16016</xdr:rowOff>
    </xdr:from>
    <xdr:to>
      <xdr:col>13</xdr:col>
      <xdr:colOff>530434</xdr:colOff>
      <xdr:row>88</xdr:row>
      <xdr:rowOff>149022</xdr:rowOff>
    </xdr:to>
    <xdr:sp macro="" textlink="">
      <xdr:nvSpPr>
        <xdr:cNvPr id="20" name="1 CuadroTexto">
          <a:extLst>
            <a:ext uri="{FF2B5EF4-FFF2-40B4-BE49-F238E27FC236}">
              <a16:creationId xmlns:a16="http://schemas.microsoft.com/office/drawing/2014/main" id="{068F5CFF-657F-406A-BDC8-5E1E88FD77FD}"/>
            </a:ext>
          </a:extLst>
        </xdr:cNvPr>
        <xdr:cNvSpPr txBox="1"/>
      </xdr:nvSpPr>
      <xdr:spPr>
        <a:xfrm>
          <a:off x="8734601" y="29246336"/>
          <a:ext cx="3561113" cy="6359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C. ALEJANDRO MARTÍNEZ VÁZQUEZ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  <xdr:twoCellAnchor>
    <xdr:from>
      <xdr:col>13</xdr:col>
      <xdr:colOff>1055916</xdr:colOff>
      <xdr:row>85</xdr:row>
      <xdr:rowOff>3710</xdr:rowOff>
    </xdr:from>
    <xdr:to>
      <xdr:col>19</xdr:col>
      <xdr:colOff>1175658</xdr:colOff>
      <xdr:row>88</xdr:row>
      <xdr:rowOff>109607</xdr:rowOff>
    </xdr:to>
    <xdr:sp macro="" textlink="">
      <xdr:nvSpPr>
        <xdr:cNvPr id="21" name="1 CuadroTexto">
          <a:extLst>
            <a:ext uri="{FF2B5EF4-FFF2-40B4-BE49-F238E27FC236}">
              <a16:creationId xmlns:a16="http://schemas.microsoft.com/office/drawing/2014/main" id="{4B547694-787F-4879-861B-45B62B2A232E}"/>
            </a:ext>
          </a:extLst>
        </xdr:cNvPr>
        <xdr:cNvSpPr txBox="1"/>
      </xdr:nvSpPr>
      <xdr:spPr>
        <a:xfrm>
          <a:off x="12821196" y="29234030"/>
          <a:ext cx="2786742" cy="608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 MARÍA CECILIA TREJO MIRANDA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  <xdr:twoCellAnchor>
    <xdr:from>
      <xdr:col>21</xdr:col>
      <xdr:colOff>295006</xdr:colOff>
      <xdr:row>85</xdr:row>
      <xdr:rowOff>67625</xdr:rowOff>
    </xdr:from>
    <xdr:to>
      <xdr:col>24</xdr:col>
      <xdr:colOff>298570</xdr:colOff>
      <xdr:row>89</xdr:row>
      <xdr:rowOff>32147</xdr:rowOff>
    </xdr:to>
    <xdr:sp macro="" textlink="">
      <xdr:nvSpPr>
        <xdr:cNvPr id="22" name="1 CuadroTexto">
          <a:extLst>
            <a:ext uri="{FF2B5EF4-FFF2-40B4-BE49-F238E27FC236}">
              <a16:creationId xmlns:a16="http://schemas.microsoft.com/office/drawing/2014/main" id="{DD785A8A-EBFC-4DCE-BEAD-54F4F05A5334}"/>
            </a:ext>
          </a:extLst>
        </xdr:cNvPr>
        <xdr:cNvSpPr txBox="1"/>
      </xdr:nvSpPr>
      <xdr:spPr>
        <a:xfrm>
          <a:off x="16914226" y="29297945"/>
          <a:ext cx="3363984" cy="6350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 MARCO ANTONIO VÁZQUEZ FLORES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  <xdr:twoCellAnchor>
    <xdr:from>
      <xdr:col>12</xdr:col>
      <xdr:colOff>984268</xdr:colOff>
      <xdr:row>92</xdr:row>
      <xdr:rowOff>113230</xdr:rowOff>
    </xdr:from>
    <xdr:to>
      <xdr:col>15</xdr:col>
      <xdr:colOff>138545</xdr:colOff>
      <xdr:row>95</xdr:row>
      <xdr:rowOff>151612</xdr:rowOff>
    </xdr:to>
    <xdr:sp macro="" textlink="">
      <xdr:nvSpPr>
        <xdr:cNvPr id="23" name="1 CuadroTexto">
          <a:extLst>
            <a:ext uri="{FF2B5EF4-FFF2-40B4-BE49-F238E27FC236}">
              <a16:creationId xmlns:a16="http://schemas.microsoft.com/office/drawing/2014/main" id="{BD9B031E-5E5E-4C8F-841B-337D134D2BC2}"/>
            </a:ext>
          </a:extLst>
        </xdr:cNvPr>
        <xdr:cNvSpPr txBox="1"/>
      </xdr:nvSpPr>
      <xdr:spPr>
        <a:xfrm>
          <a:off x="11271268" y="30517030"/>
          <a:ext cx="2621377" cy="5413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C.</a:t>
          </a:r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NANCY TAPIA SEGUNDO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  <xdr:twoCellAnchor>
    <xdr:from>
      <xdr:col>9</xdr:col>
      <xdr:colOff>151411</xdr:colOff>
      <xdr:row>92</xdr:row>
      <xdr:rowOff>116769</xdr:rowOff>
    </xdr:from>
    <xdr:to>
      <xdr:col>11</xdr:col>
      <xdr:colOff>106879</xdr:colOff>
      <xdr:row>95</xdr:row>
      <xdr:rowOff>93415</xdr:rowOff>
    </xdr:to>
    <xdr:sp macro="" textlink="">
      <xdr:nvSpPr>
        <xdr:cNvPr id="24" name="1 CuadroTexto">
          <a:extLst>
            <a:ext uri="{FF2B5EF4-FFF2-40B4-BE49-F238E27FC236}">
              <a16:creationId xmlns:a16="http://schemas.microsoft.com/office/drawing/2014/main" id="{72BBB16F-9FD1-4781-80FE-A107F89173D5}"/>
            </a:ext>
          </a:extLst>
        </xdr:cNvPr>
        <xdr:cNvSpPr txBox="1"/>
      </xdr:nvSpPr>
      <xdr:spPr>
        <a:xfrm>
          <a:off x="6331231" y="30520569"/>
          <a:ext cx="2858688" cy="4795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 RAÚL MARTÍNEZ RAMÍREZ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  <xdr:twoCellAnchor>
    <xdr:from>
      <xdr:col>19</xdr:col>
      <xdr:colOff>1056904</xdr:colOff>
      <xdr:row>92</xdr:row>
      <xdr:rowOff>70007</xdr:rowOff>
    </xdr:from>
    <xdr:to>
      <xdr:col>22</xdr:col>
      <xdr:colOff>1220190</xdr:colOff>
      <xdr:row>95</xdr:row>
      <xdr:rowOff>162046</xdr:rowOff>
    </xdr:to>
    <xdr:sp macro="" textlink="">
      <xdr:nvSpPr>
        <xdr:cNvPr id="25" name="1 CuadroTexto">
          <a:extLst>
            <a:ext uri="{FF2B5EF4-FFF2-40B4-BE49-F238E27FC236}">
              <a16:creationId xmlns:a16="http://schemas.microsoft.com/office/drawing/2014/main" id="{32EC1024-6D15-484B-A165-4AA5F2D56B6C}"/>
            </a:ext>
          </a:extLst>
        </xdr:cNvPr>
        <xdr:cNvSpPr txBox="1"/>
      </xdr:nvSpPr>
      <xdr:spPr>
        <a:xfrm>
          <a:off x="15489184" y="30473807"/>
          <a:ext cx="3439886" cy="5949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C. CONSTANTINO MORENO MARTÍNEZ</a:t>
          </a:r>
        </a:p>
        <a:p>
          <a:pPr algn="ctr"/>
          <a:r>
            <a:rPr lang="es-ES" sz="1000" b="0">
              <a:latin typeface="Arial" pitchFamily="34" charset="0"/>
              <a:cs typeface="Arial" pitchFamily="34" charset="0"/>
            </a:rPr>
            <a:t>REGIDOR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fras\Documents\Ayto2024_2027\O.P.%20Angangueo\1.%20POA%20ANGANGUEO%202025%20Inicial\1.%20POA%20ANGANGUEO%202025%20Inicial%20Teso.xlsm" TargetMode="External"/><Relationship Id="rId1" Type="http://schemas.openxmlformats.org/officeDocument/2006/relationships/externalLinkPath" Target="1.%20POA%20ANGANGUEO%202025%20Inicial%20Tes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ITERIOS"/>
      <sheetName val="GASTOS INDIRECTOS"/>
      <sheetName val="POA"/>
      <sheetName val="COG"/>
      <sheetName val="CLASIFICACIONES"/>
      <sheetName val="Tipo Proyecto"/>
      <sheetName val="Por Aplicacion"/>
      <sheetName val="Modalidad"/>
      <sheetName val="Por Localidad"/>
      <sheetName val="Por COG"/>
      <sheetName val="Por Tipo"/>
      <sheetName val="INDICADORES"/>
      <sheetName val="MONTOS FEDERALES"/>
      <sheetName val="Marginacion"/>
      <sheetName val="indirectos"/>
    </sheetNames>
    <sheetDataSet>
      <sheetData sheetId="0"/>
      <sheetData sheetId="1"/>
      <sheetData sheetId="2"/>
      <sheetData sheetId="3">
        <row r="6">
          <cell r="D6" t="str">
            <v>EDIFICACIÓN HABITACIONAL</v>
          </cell>
        </row>
        <row r="7">
          <cell r="C7">
            <v>61101</v>
          </cell>
          <cell r="D7" t="str">
            <v>VIVIENDA</v>
          </cell>
        </row>
        <row r="8">
          <cell r="D8" t="str">
            <v>EDIFICACIÓN NO HABITACIONAL</v>
          </cell>
        </row>
        <row r="9">
          <cell r="C9">
            <v>61201</v>
          </cell>
          <cell r="D9" t="str">
            <v>INFRAESTRUCTURA HOSPITALARIA</v>
          </cell>
        </row>
        <row r="10">
          <cell r="C10">
            <v>61202</v>
          </cell>
          <cell r="D10" t="str">
            <v>INFRAESTRUCTURA EDUCATIVA Y DE INVESTIGACIÓN</v>
          </cell>
        </row>
        <row r="11">
          <cell r="C11">
            <v>61203</v>
          </cell>
          <cell r="D11" t="str">
            <v>INFRAESTRUCTURA PARA LA PRODUCCIÓN</v>
          </cell>
        </row>
        <row r="12">
          <cell r="C12">
            <v>61204</v>
          </cell>
          <cell r="D12" t="str">
            <v>ESPACIOS DEPORTIVOS RECREATIVOS Y TURISTICOS</v>
          </cell>
        </row>
        <row r="13">
          <cell r="C13">
            <v>61205</v>
          </cell>
          <cell r="D13" t="str">
            <v>PARQUES NAVES Y TALLERES INDUSTRIALES</v>
          </cell>
        </row>
        <row r="14">
          <cell r="C14">
            <v>61206</v>
          </cell>
          <cell r="D14" t="str">
            <v>EDIFICACIONES PARA EL INTERCAMBIO DE BIENES Y SERVICIOS</v>
          </cell>
        </row>
        <row r="15">
          <cell r="C15">
            <v>61207</v>
          </cell>
          <cell r="D15" t="str">
            <v>EDIFICIOS SITIOS Y MONUMENTOS HISTORICOS Y ARTICOS</v>
          </cell>
        </row>
        <row r="16">
          <cell r="C16">
            <v>61208</v>
          </cell>
          <cell r="D16" t="str">
            <v>OTROS SITIOS Y EDIFICIOS PUBLICOS</v>
          </cell>
        </row>
        <row r="17">
          <cell r="D17" t="str">
            <v>CONSTRUCCIÓN DE OBRAS PARA EL ABASTECIMIENTO DE AGUA, PETRÓLEO, GAS, ELECTRICIDAD Y TELECOMUNICACIONES</v>
          </cell>
        </row>
        <row r="18">
          <cell r="C18">
            <v>61301</v>
          </cell>
          <cell r="D18" t="str">
            <v>OBRAS PARA LA EXTRACCIÓN, CONDUCCIÓN Y SUMINISTRO DE AGUA</v>
          </cell>
        </row>
        <row r="19">
          <cell r="C19">
            <v>61302</v>
          </cell>
          <cell r="D19" t="str">
            <v>OBRAS PARA LA GENERACIÓN Y SUMINISTRO DE ENERGÍA ELÉCTRICA</v>
          </cell>
        </row>
        <row r="20">
          <cell r="D20" t="str">
            <v>DIVISIÓN DE TERRENOS Y CONSTRUCCIÓN DE OBRAS DE URBANIZACIÓN</v>
          </cell>
        </row>
        <row r="21">
          <cell r="C21">
            <v>61401</v>
          </cell>
          <cell r="D21" t="str">
            <v>DIVISIÓN DE TERRENOS</v>
          </cell>
        </row>
        <row r="22">
          <cell r="C22">
            <v>61402</v>
          </cell>
          <cell r="D22" t="str">
            <v>SUMINISTRO DE AGUA POTABLE EN ZONAS HABITACIONALES</v>
          </cell>
        </row>
        <row r="23">
          <cell r="C23">
            <v>61403</v>
          </cell>
          <cell r="D23" t="str">
            <v>SUMINISTRO DE ENERGIA ELECTRICA EN ZONAS HABITACIONALES</v>
          </cell>
        </row>
        <row r="24">
          <cell r="C24">
            <v>61404</v>
          </cell>
          <cell r="D24" t="str">
            <v>ALUMBRADO PUBLICO</v>
          </cell>
        </row>
        <row r="25">
          <cell r="C25">
            <v>61405</v>
          </cell>
          <cell r="D25" t="str">
            <v>CONSTRUCCION REHABILITACION Y MANTENIMIENTO DE INSTALACIONES PÚBLICAS</v>
          </cell>
        </row>
        <row r="26">
          <cell r="C26">
            <v>61406</v>
          </cell>
          <cell r="D26" t="str">
            <v>OTRAS OBRAS DE URBANIZACION</v>
          </cell>
        </row>
        <row r="27">
          <cell r="D27" t="str">
            <v>CONSTRUCCIÓN DE VÍAS DE COMUNICACIÓN</v>
          </cell>
        </row>
        <row r="28">
          <cell r="C28">
            <v>61501</v>
          </cell>
          <cell r="D28" t="str">
            <v>CONSTRUCCION REHABILITACION Y MANTENIMIENTO DE CARRETERAS Y AUTOPISTAS</v>
          </cell>
        </row>
        <row r="29">
          <cell r="C29">
            <v>61502</v>
          </cell>
          <cell r="D29" t="str">
            <v>CONSTRUCCION REHABILITACION Y MANTENIMIENTO DE PUENTES Y PASOS DE DESNIVEL</v>
          </cell>
        </row>
        <row r="30">
          <cell r="C30">
            <v>61503</v>
          </cell>
          <cell r="D30" t="str">
            <v>CONSTRUCCION REHABILITACION Y MANTENIMIENTO DE CAMINOS RURALES</v>
          </cell>
        </row>
        <row r="31">
          <cell r="D31" t="str">
            <v>OTRAS CONSTRUCCIONES DE INGENIERÍA CIVIL U OBRA PESADA</v>
          </cell>
        </row>
        <row r="32">
          <cell r="C32">
            <v>61601</v>
          </cell>
          <cell r="D32" t="str">
            <v>PRESAS Y REPRESA</v>
          </cell>
        </row>
        <row r="33">
          <cell r="C33">
            <v>61602</v>
          </cell>
          <cell r="D33" t="str">
            <v>MUELLES ATRACADEROS Y EMBARCADEROS</v>
          </cell>
        </row>
        <row r="34">
          <cell r="C34">
            <v>61603</v>
          </cell>
          <cell r="D34" t="str">
            <v>REHABILITACION Y MANTENIMIENTO DE CUERPOS DE AGUA</v>
          </cell>
        </row>
        <row r="35">
          <cell r="C35">
            <v>61604</v>
          </cell>
          <cell r="D35" t="str">
            <v>ANDENES Y VIAS FERREAS</v>
          </cell>
        </row>
        <row r="36">
          <cell r="C36">
            <v>61605</v>
          </cell>
          <cell r="D36" t="str">
            <v>VIALIDADES URBANAS</v>
          </cell>
        </row>
        <row r="37">
          <cell r="C37">
            <v>61606</v>
          </cell>
          <cell r="D37" t="str">
            <v>DRENAJE TRATAMIENTO Y SANAMIENTO DE AGUAS Y MANEJO DE RESIDUOS SOLIDOS</v>
          </cell>
        </row>
        <row r="38">
          <cell r="D38" t="str">
            <v>INSTALACIONES Y EQUIPAMIENTO EN CONSTRUCCIONES</v>
          </cell>
        </row>
        <row r="39">
          <cell r="C39">
            <v>61701</v>
          </cell>
          <cell r="D39" t="str">
            <v>INSTALACIONES Y EQUIPAMIENTO DE INFRAESTRUCTURA HOSPITALARIA</v>
          </cell>
        </row>
        <row r="40">
          <cell r="C40">
            <v>61702</v>
          </cell>
          <cell r="D40" t="str">
            <v>INSTALACIONES Y EQUIPAMIENTO DE INFRAESTRUCTURA EDUCATIVA</v>
          </cell>
        </row>
        <row r="41">
          <cell r="C41">
            <v>61703</v>
          </cell>
          <cell r="D41" t="str">
            <v>INSTALACIONES Y EQUIPAMIENTO DE INFRAESTRUCTURA PARA LA PRODUCCIÓN</v>
          </cell>
        </row>
        <row r="42">
          <cell r="C42">
            <v>61704</v>
          </cell>
          <cell r="D42" t="str">
            <v>INSTALACIONES Y EQUIPAMIENTO DE ESPACIOS DEPORTIVOS RECREATIVOS Y TURISTICOS</v>
          </cell>
        </row>
        <row r="43">
          <cell r="C43">
            <v>61705</v>
          </cell>
          <cell r="D43" t="str">
            <v>INSTALACIONES Y EQUIPAMIENTO DE CENTROS ASISTENCIALES</v>
          </cell>
        </row>
        <row r="44">
          <cell r="C44">
            <v>61706</v>
          </cell>
          <cell r="D44" t="str">
            <v>OTRAS INSTALACIONES Y EQUIPAMIENTOS</v>
          </cell>
        </row>
        <row r="45">
          <cell r="D45" t="str">
            <v>TRABAJOS DE ACABADOS EN EDIFICACIONES Y OTROS TRABAJOS ESPECIALIZADOS</v>
          </cell>
        </row>
        <row r="46">
          <cell r="C46">
            <v>61901</v>
          </cell>
          <cell r="D46" t="str">
            <v>ACABADOS EN EDIFICACIONES</v>
          </cell>
        </row>
        <row r="47">
          <cell r="C47">
            <v>61902</v>
          </cell>
          <cell r="D47" t="str">
            <v>PREPARACIÓN DE TERRENOS Y DEMOLICIÓN DE ESTRUCTURAS</v>
          </cell>
        </row>
      </sheetData>
      <sheetData sheetId="4">
        <row r="1">
          <cell r="A1" t="str">
            <v>SUBCLASIFICACIÓN DEL PROYECTO</v>
          </cell>
          <cell r="B1" t="str">
            <v>PROYECTO</v>
          </cell>
        </row>
        <row r="2">
          <cell r="A2" t="str">
            <v>BEBEDERO PÚBLICO</v>
          </cell>
          <cell r="B2" t="str">
            <v>DIRECTA</v>
          </cell>
        </row>
        <row r="3">
          <cell r="A3" t="str">
            <v>CÁRCAMO (OIR)</v>
          </cell>
          <cell r="B3" t="str">
            <v>DIRECTA</v>
          </cell>
          <cell r="C3" t="str">
            <v>AGUA ENTUBADA (ACCESO A SERVICIOS BÁSICOS DE LA VIVIENDA)</v>
          </cell>
          <cell r="D3" t="str">
            <v>CÁRCAMO (OIR)</v>
          </cell>
        </row>
        <row r="4">
          <cell r="A4" t="str">
            <v>DEPÓSITO O TANQUE DE AGUA ENTUBADA</v>
          </cell>
          <cell r="B4" t="str">
            <v>DIRECTA</v>
          </cell>
          <cell r="C4" t="str">
            <v>AGUA ENTUBADA (ACCESO A SERVICIOS BÁSICOS DE LA VIVIENDA)</v>
          </cell>
          <cell r="D4" t="str">
            <v>DEPÓSITO O TANQUE DE AGUA ENTUBADA</v>
          </cell>
        </row>
        <row r="5">
          <cell r="A5" t="str">
            <v>GALERÍA FILTRANTE O GALERÍA DE CAPTACIÓN</v>
          </cell>
          <cell r="B5" t="str">
            <v>DIRECTA</v>
          </cell>
          <cell r="C5" t="str">
            <v>AGUA ENTUBADA (ACCESO A SERVICIOS BÁSICOS DE LA VIVIENDA)</v>
          </cell>
          <cell r="D5" t="str">
            <v>GALERÍA FILTRANTE O GALERÍA DE CAPTACIÓN</v>
          </cell>
        </row>
        <row r="6">
          <cell r="A6" t="str">
            <v>LAVADERO PÚBLICO</v>
          </cell>
          <cell r="B6" t="str">
            <v>DIRECTA</v>
          </cell>
          <cell r="C6" t="str">
            <v>AGUA ENTUBADA (ACCESO A SERVICIOS BÁSICOS DE LA VIVIENDA)</v>
          </cell>
          <cell r="D6" t="str">
            <v>LAVADERO PÚBLICO</v>
          </cell>
        </row>
        <row r="7">
          <cell r="A7" t="str">
            <v>NORIA</v>
          </cell>
          <cell r="B7" t="str">
            <v>DIRECTA</v>
          </cell>
          <cell r="C7" t="str">
            <v>AGUA ENTUBADA (ACCESO A SERVICIOS BÁSICOS DE LA VIVIENDA)</v>
          </cell>
          <cell r="D7" t="str">
            <v>NORIA</v>
          </cell>
        </row>
        <row r="8">
          <cell r="A8" t="str">
            <v>OLLA/COLECTOR DE CAPTACIÓN DE AGUA PLUVIAL</v>
          </cell>
          <cell r="B8" t="str">
            <v>DIRECTA</v>
          </cell>
          <cell r="C8" t="str">
            <v>AGUA ENTUBADA (ACCESO A SERVICIOS BÁSICOS DE LA VIVIENDA)</v>
          </cell>
          <cell r="D8" t="str">
            <v>OLLA/COLECTOR DE CAPTACIÓN DE AGUA PLUVIAL</v>
          </cell>
        </row>
        <row r="9">
          <cell r="A9" t="str">
            <v>PLANTA POTABILIZADORA (OIR)</v>
          </cell>
          <cell r="B9" t="str">
            <v>DIRECTA</v>
          </cell>
          <cell r="C9" t="str">
            <v>AGUA ENTUBADA (ACCESO A SERVICIOS BÁSICOS DE LA VIVIENDA)</v>
          </cell>
          <cell r="D9" t="str">
            <v>PLANTA POTABILIZADORA (OIR)</v>
          </cell>
        </row>
        <row r="10">
          <cell r="A10" t="str">
            <v>POZO ARTESIANO</v>
          </cell>
          <cell r="B10" t="str">
            <v>DIRECTA</v>
          </cell>
          <cell r="C10" t="str">
            <v>AGUA ENTUBADA (ACCESO A SERVICIOS BÁSICOS DE LA VIVIENDA)</v>
          </cell>
          <cell r="D10" t="str">
            <v>POZO ARTESIANO</v>
          </cell>
        </row>
        <row r="11">
          <cell r="A11" t="str">
            <v>POZO DE CAPTACIÓN DE AGUA</v>
          </cell>
          <cell r="B11" t="str">
            <v>DIRECTA</v>
          </cell>
          <cell r="C11" t="str">
            <v>AGUA ENTUBADA (ACCESO A SERVICIOS BÁSICOS DE LA VIVIENDA)</v>
          </cell>
          <cell r="D11" t="str">
            <v>POZO DE CAPTACIÓN DE AGUA</v>
          </cell>
        </row>
        <row r="12">
          <cell r="A12" t="str">
            <v>POZO PROFUNDO DE AGUA ENTUBADA (OIR)</v>
          </cell>
          <cell r="B12" t="str">
            <v>DIRECTA</v>
          </cell>
          <cell r="C12" t="str">
            <v>AGUA ENTUBADA (ACCESO A SERVICIOS BÁSICOS DE LA VIVIENDA)</v>
          </cell>
          <cell r="D12" t="str">
            <v>POZO PROFUNDO DE AGUA ENTUBADA (OIR)</v>
          </cell>
        </row>
        <row r="13">
          <cell r="A13" t="str">
            <v>PRESA (OIR)</v>
          </cell>
          <cell r="B13" t="str">
            <v>DIRECTA</v>
          </cell>
          <cell r="C13" t="str">
            <v>AGUA ENTUBADA (ACCESO A SERVICIOS BÁSICOS DE LA VIVIENDA)</v>
          </cell>
          <cell r="D13" t="str">
            <v>PRESA (OIR)</v>
          </cell>
        </row>
        <row r="14">
          <cell r="A14" t="str">
            <v>RED O SISTEMA DE AGUA ENTUBADA (OIR)</v>
          </cell>
          <cell r="B14" t="str">
            <v>DIRECTA</v>
          </cell>
          <cell r="C14" t="str">
            <v>AGUA ENTUBADA (ACCESO A SERVICIOS BÁSICOS DE LA VIVIENDA)</v>
          </cell>
          <cell r="D14" t="str">
            <v>RED O SISTEMA DE AGUA ENTUBADA (OIR)</v>
          </cell>
        </row>
        <row r="15">
          <cell r="A15" t="str">
            <v>SISTEMA HIDROLÓGICO CON LA TÉCNICA DE LÍNEA CLAVE (CURVAS DE NIVEL)</v>
          </cell>
          <cell r="B15" t="str">
            <v>DIRECTA</v>
          </cell>
          <cell r="C15" t="str">
            <v>AGUA ENTUBADA (ACCESO A SERVICIOS BÁSICOS DE LA VIVIENDA)</v>
          </cell>
          <cell r="D15" t="str">
            <v>SISTEMA HIDROLÓGICO CON LA TÉCNICA DE LÍNEA CLAVE (CURVAS DE NIVEL)</v>
          </cell>
        </row>
        <row r="16">
          <cell r="A16" t="str">
            <v>TANQUE PÚBLICO DE AGUA POTABLE</v>
          </cell>
          <cell r="B16" t="str">
            <v>DIRECTA</v>
          </cell>
          <cell r="C16" t="str">
            <v>AGUA ENTUBADA (ACCESO A SERVICIOS BÁSICOS DE LA VIVIENDA)</v>
          </cell>
          <cell r="D16" t="str">
            <v>TANQUE PÚBLICO DE AGUA POTABLE</v>
          </cell>
        </row>
        <row r="17">
          <cell r="A17" t="str">
            <v>RED DE ALCANTARILLADO (OIR)</v>
          </cell>
          <cell r="B17" t="str">
            <v>DIRECTA</v>
          </cell>
          <cell r="C17" t="str">
            <v>ALCANTARILLADO</v>
          </cell>
          <cell r="D17" t="str">
            <v>RED DE ALCANTARILLADO (OIR)</v>
          </cell>
        </row>
        <row r="18">
          <cell r="A18" t="str">
            <v>CÁRCAMO SANITARIO O PLUVIAL</v>
          </cell>
          <cell r="B18" t="str">
            <v>DIRECTA</v>
          </cell>
          <cell r="C18" t="str">
            <v>DRENAJE Y LETRINAS</v>
          </cell>
          <cell r="D18" t="str">
            <v>CÁRCAMO SANITARIO O PLUVIAL</v>
          </cell>
        </row>
        <row r="19">
          <cell r="A19" t="str">
            <v>DRENAJE PLUVIAL</v>
          </cell>
          <cell r="B19" t="str">
            <v>DIRECTA</v>
          </cell>
          <cell r="C19" t="str">
            <v>DRENAJE Y LETRINAS</v>
          </cell>
          <cell r="D19" t="str">
            <v>DRENAJE PLUVIAL</v>
          </cell>
        </row>
        <row r="20">
          <cell r="A20" t="str">
            <v>DRENAJE SANITARIO
(OIR)</v>
          </cell>
          <cell r="B20" t="str">
            <v>DIRECTA</v>
          </cell>
          <cell r="C20" t="str">
            <v>DRENAJE Y LETRINAS</v>
          </cell>
          <cell r="D20" t="str">
            <v>DRENAJE SANITARIO
(OIR)</v>
          </cell>
        </row>
        <row r="21">
          <cell r="A21" t="str">
            <v>PLANTA DE TRATAMIENTO DE AGUAS RESIDUALES (OIR)</v>
          </cell>
          <cell r="B21" t="str">
            <v>DIRECTA</v>
          </cell>
          <cell r="C21" t="str">
            <v>DRENAJE Y LETRINAS</v>
          </cell>
          <cell r="D21" t="str">
            <v>PLANTA DE TRATAMIENTO DE AGUAS RESIDUALES (OIR)</v>
          </cell>
        </row>
        <row r="22">
          <cell r="A22" t="str">
            <v>POZO DE ABSORCIÓN</v>
          </cell>
          <cell r="B22" t="str">
            <v>DIRECTA</v>
          </cell>
          <cell r="C22" t="str">
            <v>DRENAJE Y LETRINAS</v>
          </cell>
          <cell r="D22" t="str">
            <v>POZO DE ABSORCIÓN</v>
          </cell>
        </row>
        <row r="23">
          <cell r="A23" t="str">
            <v>ELECTRIFICACIÓN (OIR)</v>
          </cell>
          <cell r="B23" t="str">
            <v>DIRECTA</v>
          </cell>
          <cell r="C23" t="str">
            <v>ELECTRIFICACIÓN RURAL Y DE COLONIAS POBRES</v>
          </cell>
          <cell r="D23" t="str">
            <v>ELECTRIFICACIÓN (OIR)</v>
          </cell>
        </row>
        <row r="24">
          <cell r="A24" t="str">
            <v>ELECTRIFICACIÓN NO CONVENCIONAL (ENERGÍA EÓLICA, AEROGENERADORES, ENERGÍA SOLAR, PANELES, SOLAR FOTOVOLTAICA, SOLAR TÉRMICA, ETC.) (OIR)</v>
          </cell>
          <cell r="B24" t="str">
            <v>DIRECTA</v>
          </cell>
          <cell r="C24" t="str">
            <v>ELECTRIFICACIÓN RURAL Y DE COLONIAS POBRES</v>
          </cell>
          <cell r="D24" t="str">
            <v>ELECTRIFICACIÓN NO CONVENCIONAL (ENERGÍA EÓLICA, AEROGENERADORES, ENERGÍA SOLAR, PANELES, SOLAR FOTOVOLTAICA, SOLAR TÉRMICA, ETC.) (OIR)</v>
          </cell>
        </row>
        <row r="25">
          <cell r="A25" t="str">
            <v>PLANTA DE PRODUCCIÓN DE ENERGÍA DISTRIBUIDA (OIR)</v>
          </cell>
          <cell r="B25" t="str">
            <v>DIRECTA</v>
          </cell>
          <cell r="C25" t="str">
            <v>ELECTRIFICACIÓN RURAL Y DE COLONIAS POBRES</v>
          </cell>
          <cell r="D25" t="str">
            <v>PLANTA DE PRODUCCIÓN DE ENERGÍA DISTRIBUIDA (OIR)</v>
          </cell>
        </row>
        <row r="26">
          <cell r="A26" t="str">
            <v>BEBEDERO ESCOLAR</v>
          </cell>
          <cell r="B26" t="str">
            <v>DIRECTA</v>
          </cell>
          <cell r="C26" t="str">
            <v>INFRAESTRUCTURA BÁSICA DEL SECTOR EDUCATIVO</v>
          </cell>
          <cell r="D26" t="str">
            <v>BEBEDERO ESCOLAR</v>
          </cell>
        </row>
        <row r="27">
          <cell r="A27" t="str">
            <v>BIBLIOTECA PÚBLICA</v>
          </cell>
          <cell r="B27" t="str">
            <v>DIRECTA</v>
          </cell>
          <cell r="C27" t="str">
            <v>INFRAESTRUCTURA BÁSICA DEL SECTOR EDUCATIVO</v>
          </cell>
          <cell r="D27" t="str">
            <v>BIBLIOTECA PÚBLICA</v>
          </cell>
        </row>
        <row r="28">
          <cell r="A28" t="str">
            <v>PREESCOLAR U HOMÓLOGO (AUDITORIO)</v>
          </cell>
          <cell r="B28" t="str">
            <v>DIRECTA</v>
          </cell>
          <cell r="C28" t="str">
            <v>INFRAESTRUCTURA BÁSICA DEL SECTOR EDUCATIVO</v>
          </cell>
          <cell r="D28" t="str">
            <v>PREESCOLAR U HOMÓLOGO (AUDITORIO)</v>
          </cell>
        </row>
        <row r="29">
          <cell r="A29" t="str">
            <v>PREESCOLAR U HOMÓLOGO (AULA)</v>
          </cell>
          <cell r="B29" t="str">
            <v>DIRECTA</v>
          </cell>
          <cell r="C29" t="str">
            <v>INFRAESTRUCTURA BÁSICA DEL SECTOR EDUCATIVO</v>
          </cell>
          <cell r="D29" t="str">
            <v>PREESCOLAR U HOMÓLOGO (AULA)</v>
          </cell>
        </row>
        <row r="30">
          <cell r="A30" t="str">
            <v>PREESCOLAR U HOMÓLOGO (BARDA PERIMETRAL)</v>
          </cell>
          <cell r="B30" t="str">
            <v>DIRECTA</v>
          </cell>
          <cell r="C30" t="str">
            <v>INFRAESTRUCTURA BÁSICA DEL SECTOR EDUCATIVO</v>
          </cell>
          <cell r="D30" t="str">
            <v>PREESCOLAR U HOMÓLOGO (BARDA PERIMETRAL)</v>
          </cell>
        </row>
        <row r="31">
          <cell r="A31" t="str">
            <v>PREESCOLAR U HOMÓLOGO (BIBLIOTECA ESCOLAR)</v>
          </cell>
          <cell r="B31" t="str">
            <v>DIRECTA</v>
          </cell>
          <cell r="C31" t="str">
            <v>INFRAESTRUCTURA BÁSICA DEL SECTOR EDUCATIVO</v>
          </cell>
          <cell r="D31" t="str">
            <v>PREESCOLAR U HOMÓLOGO (BIBLIOTECA ESCOLAR)</v>
          </cell>
        </row>
        <row r="32">
          <cell r="A32" t="str">
            <v>PREESCOLAR U HOMÓLOGO (CANCHA DEPORTIVA)</v>
          </cell>
          <cell r="B32" t="str">
            <v>DIRECTA</v>
          </cell>
          <cell r="C32" t="str">
            <v>INFRAESTRUCTURA BÁSICA DEL SECTOR EDUCATIVO</v>
          </cell>
          <cell r="D32" t="str">
            <v>PREESCOLAR U HOMÓLOGO (CANCHA DEPORTIVA)</v>
          </cell>
        </row>
        <row r="33">
          <cell r="A33" t="str">
            <v>PREESCOLAR U HOMÓLOGO (COMEDOR ESCOLAR)</v>
          </cell>
          <cell r="B33" t="str">
            <v>DIRECTA</v>
          </cell>
          <cell r="C33" t="str">
            <v>INFRAESTRUCTURA BÁSICA DEL SECTOR EDUCATIVO</v>
          </cell>
          <cell r="D33" t="str">
            <v>PREESCOLAR U HOMÓLOGO (COMEDOR ESCOLAR)</v>
          </cell>
        </row>
        <row r="34">
          <cell r="A34" t="str">
            <v>PREESCOLAR U HOMÓLOGO (DOTACIÓN DE SERVICIOS
BÁSICOS: AGUA, ELECTRICIDAD Y DRENAJE)</v>
          </cell>
          <cell r="B34" t="str">
            <v>DIRECTA</v>
          </cell>
          <cell r="C34" t="str">
            <v>INFRAESTRUCTURA BÁSICA DEL SECTOR EDUCATIVO</v>
          </cell>
          <cell r="D34" t="str">
            <v>PREESCOLAR U HOMÓLOGO (DOTACIÓN DE SERVICIOS
BÁSICOS: AGUA, ELECTRICIDAD Y DRENAJE)</v>
          </cell>
        </row>
        <row r="35">
          <cell r="A35" t="str">
            <v>PREESCOLAR U HOMÓLOGO (GIMNASIO ESCOLAR)</v>
          </cell>
          <cell r="B35" t="str">
            <v>DIRECTA</v>
          </cell>
          <cell r="C35" t="str">
            <v>INFRAESTRUCTURA BÁSICA DEL SECTOR EDUCATIVO</v>
          </cell>
          <cell r="D35" t="str">
            <v>PREESCOLAR U HOMÓLOGO (GIMNASIO ESCOLAR)</v>
          </cell>
        </row>
        <row r="36">
          <cell r="A36" t="str">
            <v>PREESCOLAR U HOMÓLOGO (PLAZA CÍVICA)</v>
          </cell>
          <cell r="B36" t="str">
            <v>DIRECTA</v>
          </cell>
          <cell r="C36" t="str">
            <v>INFRAESTRUCTURA BÁSICA DEL SECTOR EDUCATIVO</v>
          </cell>
          <cell r="D36" t="str">
            <v>PREESCOLAR U HOMÓLOGO (PLAZA CÍVICA)</v>
          </cell>
        </row>
        <row r="37">
          <cell r="A37" t="str">
            <v>PREESCOLAR U HOMÓLOGO (SANITARIOS)</v>
          </cell>
          <cell r="B37" t="str">
            <v>DIRECTA</v>
          </cell>
          <cell r="C37" t="str">
            <v>INFRAESTRUCTURA BÁSICA DEL SECTOR EDUCATIVO</v>
          </cell>
          <cell r="D37" t="str">
            <v>PREESCOLAR U HOMÓLOGO (SANITARIOS)</v>
          </cell>
        </row>
        <row r="38">
          <cell r="A38" t="str">
            <v>PREESCOLAR U HOMÓLOGO (TECHADO EN ÁREA DE IMPARTICIÓN DE EDUCACIÓN FÍSICA)</v>
          </cell>
          <cell r="B38" t="str">
            <v>DIRECTA</v>
          </cell>
          <cell r="C38" t="str">
            <v>INFRAESTRUCTURA BÁSICA DEL SECTOR EDUCATIVO</v>
          </cell>
          <cell r="D38" t="str">
            <v>PREESCOLAR U HOMÓLOGO (TECHADO EN ÁREA DE IMPARTICIÓN DE EDUCACIÓN FÍSICA)</v>
          </cell>
        </row>
        <row r="39">
          <cell r="A39" t="str">
            <v>PREPARATORIA U HOMÓLOGO (AUDITORIO)</v>
          </cell>
          <cell r="B39" t="str">
            <v>DIRECTA</v>
          </cell>
          <cell r="C39" t="str">
            <v>INFRAESTRUCTURA BÁSICA DEL SECTOR EDUCATIVO</v>
          </cell>
          <cell r="D39" t="str">
            <v>PREPARATORIA U HOMÓLOGO (AUDITORIO)</v>
          </cell>
        </row>
        <row r="40">
          <cell r="A40" t="str">
            <v>PREPARATORIA U HOMÓLOGO (AULA)</v>
          </cell>
          <cell r="B40" t="str">
            <v>DIRECTA</v>
          </cell>
          <cell r="C40" t="str">
            <v>INFRAESTRUCTURA BÁSICA DEL SECTOR EDUCATIVO</v>
          </cell>
          <cell r="D40" t="str">
            <v>PREPARATORIA U HOMÓLOGO (AULA)</v>
          </cell>
        </row>
        <row r="41">
          <cell r="A41" t="str">
            <v>PREPARATORIA U HOMÓLOGO (BARDA PERIMETRAL)</v>
          </cell>
          <cell r="B41" t="str">
            <v>DIRECTA</v>
          </cell>
          <cell r="C41" t="str">
            <v>INFRAESTRUCTURA BÁSICA DEL SECTOR EDUCATIVO</v>
          </cell>
          <cell r="D41" t="str">
            <v>PREPARATORIA U HOMÓLOGO (BARDA PERIMETRAL)</v>
          </cell>
        </row>
        <row r="42">
          <cell r="A42" t="str">
            <v>PREPARATORIA U HOMÓLOGO (BIBLIOTECA ESCOLAR)</v>
          </cell>
          <cell r="B42" t="str">
            <v>DIRECTA</v>
          </cell>
          <cell r="C42" t="str">
            <v>INFRAESTRUCTURA BÁSICA DEL SECTOR EDUCATIVO</v>
          </cell>
          <cell r="D42" t="str">
            <v>PREPARATORIA U HOMÓLOGO (BIBLIOTECA ESCOLAR)</v>
          </cell>
        </row>
        <row r="43">
          <cell r="A43" t="str">
            <v>PREPARATORIA U HOMÓLOGO (CANCHA DEPORTIVA)</v>
          </cell>
          <cell r="B43" t="str">
            <v>DIRECTA</v>
          </cell>
          <cell r="C43" t="str">
            <v>INFRAESTRUCTURA BÁSICA DEL SECTOR EDUCATIVO</v>
          </cell>
          <cell r="D43" t="str">
            <v>PREPARATORIA U HOMÓLOGO (CANCHA DEPORTIVA)</v>
          </cell>
        </row>
        <row r="44">
          <cell r="A44" t="str">
            <v>PREPARATORIA U HOMÓLOGO (COMEDOR ESCOLAR)</v>
          </cell>
          <cell r="B44" t="str">
            <v>DIRECTA</v>
          </cell>
          <cell r="C44" t="str">
            <v>INFRAESTRUCTURA BÁSICA DEL SECTOR EDUCATIVO</v>
          </cell>
          <cell r="D44" t="str">
            <v>PREPARATORIA U HOMÓLOGO (COMEDOR ESCOLAR)</v>
          </cell>
        </row>
        <row r="45">
          <cell r="A45" t="str">
            <v>PREPARATORIA U HOMÓLOGO (DOTACIÓN DE SERVICIOS
BÁSICOS: AGUA, ELECTRICIDAD Y DRENAJE)</v>
          </cell>
          <cell r="B45" t="str">
            <v>DIRECTA</v>
          </cell>
          <cell r="C45" t="str">
            <v>INFRAESTRUCTURA BÁSICA DEL SECTOR EDUCATIVO</v>
          </cell>
          <cell r="D45" t="str">
            <v>PREPARATORIA U HOMÓLOGO (DOTACIÓN DE SERVICIOS
BÁSICOS: AGUA, ELECTRICIDAD Y DRENAJE)</v>
          </cell>
        </row>
        <row r="46">
          <cell r="A46" t="str">
            <v>PREPARATORIA U HOMÓLOGO (GIMNASIO ESCOLAR)</v>
          </cell>
          <cell r="B46" t="str">
            <v>DIRECTA</v>
          </cell>
          <cell r="C46" t="str">
            <v>INFRAESTRUCTURA BÁSICA DEL SECTOR EDUCATIVO</v>
          </cell>
          <cell r="D46" t="str">
            <v>PREPARATORIA U HOMÓLOGO (GIMNASIO ESCOLAR)</v>
          </cell>
        </row>
        <row r="47">
          <cell r="A47" t="str">
            <v>PREPARATORIA U HOMÓLOGO (PLAZA CÍVICA)</v>
          </cell>
          <cell r="B47" t="str">
            <v>DIRECTA</v>
          </cell>
          <cell r="C47" t="str">
            <v>INFRAESTRUCTURA BÁSICA DEL SECTOR EDUCATIVO</v>
          </cell>
          <cell r="D47" t="str">
            <v>PREPARATORIA U HOMÓLOGO (PLAZA CÍVICA)</v>
          </cell>
        </row>
        <row r="48">
          <cell r="A48" t="str">
            <v>PREPARATORIA U HOMÓLOGO (SANITARIOS)</v>
          </cell>
          <cell r="B48" t="str">
            <v>DIRECTA</v>
          </cell>
          <cell r="C48" t="str">
            <v>INFRAESTRUCTURA BÁSICA DEL SECTOR EDUCATIVO</v>
          </cell>
          <cell r="D48" t="str">
            <v>PREPARATORIA U HOMÓLOGO (SANITARIOS)</v>
          </cell>
        </row>
        <row r="49">
          <cell r="A49" t="str">
            <v>PREPARATORIA U HOMÓLOGO (TECHADO EN ÁREA DE IMPARTICIÓN DE EDUCACIÓN FÍSICA)</v>
          </cell>
          <cell r="B49" t="str">
            <v>DIRECTA</v>
          </cell>
          <cell r="C49" t="str">
            <v>INFRAESTRUCTURA BÁSICA DEL SECTOR EDUCATIVO</v>
          </cell>
          <cell r="D49" t="str">
            <v>PREPARATORIA U HOMÓLOGO (TECHADO EN ÁREA DE IMPARTICIÓN DE EDUCACIÓN FÍSICA)</v>
          </cell>
        </row>
        <row r="50">
          <cell r="A50" t="str">
            <v>PRIMARIA U HOMÓLOGO (AUDITORIO)</v>
          </cell>
          <cell r="B50" t="str">
            <v>DIRECTA</v>
          </cell>
          <cell r="C50" t="str">
            <v>INFRAESTRUCTURA BÁSICA DEL SECTOR EDUCATIVO</v>
          </cell>
          <cell r="D50" t="str">
            <v>PRIMARIA U HOMÓLOGO (AUDITORIO)</v>
          </cell>
        </row>
        <row r="51">
          <cell r="A51" t="str">
            <v>PRIMARIA U HOMÓLOGO (AULA)</v>
          </cell>
          <cell r="B51" t="str">
            <v>DIRECTA</v>
          </cell>
          <cell r="C51" t="str">
            <v>INFRAESTRUCTURA BÁSICA DEL SECTOR EDUCATIVO</v>
          </cell>
          <cell r="D51" t="str">
            <v>PRIMARIA U HOMÓLOGO (AULA)</v>
          </cell>
        </row>
        <row r="52">
          <cell r="A52" t="str">
            <v>PRIMARIA U HOMÓLOGO (BARDA PERIMETRAL)</v>
          </cell>
          <cell r="B52" t="str">
            <v>DIRECTA</v>
          </cell>
          <cell r="C52" t="str">
            <v>INFRAESTRUCTURA BÁSICA DEL SECTOR EDUCATIVO</v>
          </cell>
          <cell r="D52" t="str">
            <v>PRIMARIA U HOMÓLOGO (BARDA PERIMETRAL)</v>
          </cell>
        </row>
        <row r="53">
          <cell r="A53" t="str">
            <v>PRIMARIA U HOMÓLOGO (BIBLIOTECA ESCOLAR)</v>
          </cell>
          <cell r="B53" t="str">
            <v>DIRECTA</v>
          </cell>
          <cell r="C53" t="str">
            <v>INFRAESTRUCTURA BÁSICA DEL SECTOR EDUCATIVO</v>
          </cell>
          <cell r="D53" t="str">
            <v>PRIMARIA U HOMÓLOGO (BIBLIOTECA ESCOLAR)</v>
          </cell>
        </row>
        <row r="54">
          <cell r="A54" t="str">
            <v>PRIMARIA U HOMÓLOGO (CANCHA DEPORTIVA)</v>
          </cell>
          <cell r="B54" t="str">
            <v>DIRECTA</v>
          </cell>
          <cell r="C54" t="str">
            <v>INFRAESTRUCTURA BÁSICA DEL SECTOR EDUCATIVO</v>
          </cell>
          <cell r="D54" t="str">
            <v>PRIMARIA U HOMÓLOGO (CANCHA DEPORTIVA)</v>
          </cell>
        </row>
        <row r="55">
          <cell r="A55" t="str">
            <v>PRIMARIA U HOMÓLOGO (COMEDOR ESCOLAR)</v>
          </cell>
          <cell r="B55" t="str">
            <v>DIRECTA</v>
          </cell>
          <cell r="C55" t="str">
            <v>INFRAESTRUCTURA BÁSICA DEL SECTOR EDUCATIVO</v>
          </cell>
          <cell r="D55" t="str">
            <v>PRIMARIA U HOMÓLOGO (COMEDOR ESCOLAR)</v>
          </cell>
        </row>
        <row r="56">
          <cell r="A56" t="str">
            <v>PRIMARIA U HOMÓLOGO (DOTACIÓN DE SERVICIOS
BÁSICOS: AGUA, ELECTRICIDAD Y DRENAJE)</v>
          </cell>
          <cell r="B56" t="str">
            <v>DIRECTA</v>
          </cell>
          <cell r="C56" t="str">
            <v>INFRAESTRUCTURA BÁSICA DEL SECTOR EDUCATIVO</v>
          </cell>
          <cell r="D56" t="str">
            <v>PRIMARIA U HOMÓLOGO (DOTACIÓN DE SERVICIOS
BÁSICOS: AGUA, ELECTRICIDAD Y DRENAJE)</v>
          </cell>
        </row>
        <row r="57">
          <cell r="A57" t="str">
            <v>PRIMARIA U HOMÓLOGO (GIMNASIO ESCOLAR)</v>
          </cell>
          <cell r="B57" t="str">
            <v>DIRECTA</v>
          </cell>
          <cell r="C57" t="str">
            <v>INFRAESTRUCTURA BÁSICA DEL SECTOR EDUCATIVO</v>
          </cell>
          <cell r="D57" t="str">
            <v>PRIMARIA U HOMÓLOGO (GIMNASIO ESCOLAR)</v>
          </cell>
        </row>
        <row r="58">
          <cell r="A58" t="str">
            <v>PRIMARIA U HOMÓLOGO (PLAZA CÍVICA)</v>
          </cell>
          <cell r="B58" t="str">
            <v>DIRECTA</v>
          </cell>
          <cell r="C58" t="str">
            <v>INFRAESTRUCTURA BÁSICA DEL SECTOR EDUCATIVO</v>
          </cell>
          <cell r="D58" t="str">
            <v>PRIMARIA U HOMÓLOGO (PLAZA CÍVICA)</v>
          </cell>
        </row>
        <row r="59">
          <cell r="A59" t="str">
            <v>PRIMARIA U HOMÓLOGO (SANITARIOS)</v>
          </cell>
          <cell r="B59" t="str">
            <v>DIRECTA</v>
          </cell>
          <cell r="C59" t="str">
            <v>INFRAESTRUCTURA BÁSICA DEL SECTOR EDUCATIVO</v>
          </cell>
          <cell r="D59" t="str">
            <v>PRIMARIA U HOMÓLOGO (SANITARIOS)</v>
          </cell>
        </row>
        <row r="60">
          <cell r="A60" t="str">
            <v>PRIMARIA U HOMÓLOGO (TECHADO EN ÁREA DE IMPARTICIÓN DE EDUCACIÓN FÍSICA)</v>
          </cell>
          <cell r="B60" t="str">
            <v>DIRECTA</v>
          </cell>
          <cell r="C60" t="str">
            <v>INFRAESTRUCTURA BÁSICA DEL SECTOR EDUCATIVO</v>
          </cell>
          <cell r="D60" t="str">
            <v>PRIMARIA U HOMÓLOGO (TECHADO EN ÁREA DE IMPARTICIÓN DE EDUCACIÓN FÍSICA)</v>
          </cell>
        </row>
        <row r="61">
          <cell r="A61" t="str">
            <v>SECUNDARIA U HOMÓLOGO (AUDITORIO)</v>
          </cell>
          <cell r="B61" t="str">
            <v>DIRECTA</v>
          </cell>
          <cell r="C61" t="str">
            <v>INFRAESTRUCTURA BÁSICA DEL SECTOR EDUCATIVO</v>
          </cell>
          <cell r="D61" t="str">
            <v>SECUNDARIA U HOMÓLOGO (AUDITORIO)</v>
          </cell>
        </row>
        <row r="62">
          <cell r="A62" t="str">
            <v>SECUNDARIA U HOMÓLOGO (AULA)</v>
          </cell>
          <cell r="B62" t="str">
            <v>DIRECTA</v>
          </cell>
          <cell r="C62" t="str">
            <v>INFRAESTRUCTURA BÁSICA DEL SECTOR EDUCATIVO</v>
          </cell>
          <cell r="D62" t="str">
            <v>SECUNDARIA U HOMÓLOGO (AULA)</v>
          </cell>
        </row>
        <row r="63">
          <cell r="A63" t="str">
            <v>SECUNDARIA U HOMÓLOGO (BARDA PERIMETRAL)</v>
          </cell>
          <cell r="B63" t="str">
            <v>DIRECTA</v>
          </cell>
          <cell r="C63" t="str">
            <v>INFRAESTRUCTURA BÁSICA DEL SECTOR EDUCATIVO</v>
          </cell>
          <cell r="D63" t="str">
            <v>SECUNDARIA U HOMÓLOGO (BARDA PERIMETRAL)</v>
          </cell>
        </row>
        <row r="64">
          <cell r="A64" t="str">
            <v>SECUNDARIA U HOMÓLOGO (BIBLIOTECA ESCOLAR)</v>
          </cell>
          <cell r="B64" t="str">
            <v>DIRECTA</v>
          </cell>
          <cell r="C64" t="str">
            <v>INFRAESTRUCTURA BÁSICA DEL SECTOR EDUCATIVO</v>
          </cell>
          <cell r="D64" t="str">
            <v>SECUNDARIA U HOMÓLOGO (BIBLIOTECA ESCOLAR)</v>
          </cell>
        </row>
        <row r="65">
          <cell r="A65" t="str">
            <v>SECUNDARIA U HOMÓLOGO (CANCHA DEPORTIVA)</v>
          </cell>
          <cell r="B65" t="str">
            <v>DIRECTA</v>
          </cell>
          <cell r="C65" t="str">
            <v>INFRAESTRUCTURA BÁSICA DEL SECTOR EDUCATIVO</v>
          </cell>
          <cell r="D65" t="str">
            <v>SECUNDARIA U HOMÓLOGO (CANCHA DEPORTIVA)</v>
          </cell>
        </row>
        <row r="66">
          <cell r="A66" t="str">
            <v>SECUNDARIA U HOMÓLOGO (COMEDOR ESCOLAR)</v>
          </cell>
          <cell r="B66" t="str">
            <v>DIRECTA</v>
          </cell>
          <cell r="C66" t="str">
            <v>INFRAESTRUCTURA BÁSICA DEL SECTOR EDUCATIVO</v>
          </cell>
          <cell r="D66" t="str">
            <v>SECUNDARIA U HOMÓLOGO (COMEDOR ESCOLAR)</v>
          </cell>
        </row>
        <row r="67">
          <cell r="A67" t="str">
            <v>SECUNDARIA U HOMÓLOGO (DOTACIÓN DE SERVICIOS
BÁSICOS: AGUA, ELECTRICIDAD Y DRENAJE)</v>
          </cell>
          <cell r="B67" t="str">
            <v>DIRECTA</v>
          </cell>
          <cell r="C67" t="str">
            <v>INFRAESTRUCTURA BÁSICA DEL SECTOR EDUCATIVO</v>
          </cell>
          <cell r="D67" t="str">
            <v>SECUNDARIA U HOMÓLOGO (DOTACIÓN DE SERVICIOS
BÁSICOS: AGUA, ELECTRICIDAD Y DRENAJE)</v>
          </cell>
        </row>
        <row r="68">
          <cell r="A68" t="str">
            <v>SECUNDARIA U HOMÓLOGO (GIMNASIO ESCOLAR)</v>
          </cell>
          <cell r="B68" t="str">
            <v>DIRECTA</v>
          </cell>
          <cell r="C68" t="str">
            <v>INFRAESTRUCTURA BÁSICA DEL SECTOR EDUCATIVO</v>
          </cell>
          <cell r="D68" t="str">
            <v>SECUNDARIA U HOMÓLOGO (GIMNASIO ESCOLAR)</v>
          </cell>
        </row>
        <row r="69">
          <cell r="A69" t="str">
            <v>SECUNDARIA U HOMÓLOGO (PLAZA CÍVICA)</v>
          </cell>
          <cell r="B69" t="str">
            <v>DIRECTA</v>
          </cell>
          <cell r="C69" t="str">
            <v>INFRAESTRUCTURA BÁSICA DEL SECTOR EDUCATIVO</v>
          </cell>
          <cell r="D69" t="str">
            <v>SECUNDARIA U HOMÓLOGO (PLAZA CÍVICA)</v>
          </cell>
        </row>
        <row r="70">
          <cell r="A70" t="str">
            <v>SECUNDARIA U HOMÓLOGO (SANITARIOS)</v>
          </cell>
          <cell r="B70" t="str">
            <v>DIRECTA</v>
          </cell>
          <cell r="C70" t="str">
            <v>INFRAESTRUCTURA BÁSICA DEL SECTOR EDUCATIVO</v>
          </cell>
          <cell r="D70" t="str">
            <v>SECUNDARIA U HOMÓLOGO (SANITARIOS)</v>
          </cell>
        </row>
        <row r="71">
          <cell r="A71" t="str">
            <v>SECUNDARIA U HOMÓLOGO (TECHADO EN ÁREA DE IMPARTICIÓN DE EDUCACIÓN FÍSICA)</v>
          </cell>
          <cell r="B71" t="str">
            <v>DIRECTA</v>
          </cell>
          <cell r="C71" t="str">
            <v>INFRAESTRUCTURA BÁSICA DEL SECTOR EDUCATIVO</v>
          </cell>
          <cell r="D71" t="str">
            <v>SECUNDARIA U HOMÓLOGO (TECHADO EN ÁREA DE IMPARTICIÓN DE EDUCACIÓN FÍSICA)</v>
          </cell>
        </row>
        <row r="72">
          <cell r="A72" t="str">
            <v>UNIVERSIDAD PARA EL BIENESTAR "BENITO JUÁREZ GARCÍA" (OIR)</v>
          </cell>
          <cell r="B72" t="str">
            <v>DIRECTA</v>
          </cell>
          <cell r="C72" t="str">
            <v>INFRAESTRUCTURA BÁSICA DEL SECTOR EDUCATIVO</v>
          </cell>
          <cell r="D72" t="str">
            <v>UNIVERSIDAD PARA EL BIENESTAR "BENITO JUÁREZ GARCÍA" (OIR)</v>
          </cell>
        </row>
        <row r="73">
          <cell r="A73" t="str">
            <v>CASAS DE PARTERÍA</v>
          </cell>
          <cell r="B73" t="str">
            <v>DIRECTA</v>
          </cell>
          <cell r="C73" t="str">
            <v>INFRAESTRUCTURA BÁSICA DEL SECTOR SALUD</v>
          </cell>
          <cell r="D73" t="str">
            <v>CASAS DE PARTERÍA</v>
          </cell>
        </row>
        <row r="74">
          <cell r="A74" t="str">
            <v>CENTRO DE SALUD O UNIDAD MÉDICA (OIR)</v>
          </cell>
          <cell r="B74" t="str">
            <v>DIRECTA</v>
          </cell>
          <cell r="C74" t="str">
            <v xml:space="preserve"> INFRAESTRUCTURA BÁSICA DEL SECTOR SALUD</v>
          </cell>
          <cell r="D74" t="str">
            <v>CENTRO DE SALUD O UNIDAD MÉDICA (OIR)</v>
          </cell>
        </row>
        <row r="75">
          <cell r="A75" t="str">
            <v>DISPENSARIO MÉDICO</v>
          </cell>
          <cell r="B75" t="str">
            <v>DIRECTA</v>
          </cell>
          <cell r="C75" t="str">
            <v xml:space="preserve"> INFRAESTRUCTURA BÁSICA DEL SECTOR SALUD</v>
          </cell>
          <cell r="D75" t="str">
            <v>DISPENSARIO MÉDICO</v>
          </cell>
        </row>
        <row r="76">
          <cell r="A76" t="str">
            <v>HOSPITAL (OIR)</v>
          </cell>
          <cell r="B76" t="str">
            <v>DIRECTA</v>
          </cell>
          <cell r="C76" t="str">
            <v xml:space="preserve"> INFRAESTRUCTURA BÁSICA DEL SECTOR SALUD</v>
          </cell>
          <cell r="D76" t="str">
            <v>HOSPITAL (OIR)</v>
          </cell>
        </row>
        <row r="77">
          <cell r="A77" t="str">
            <v>AZOTEA VERDE</v>
          </cell>
          <cell r="B77" t="str">
            <v>DIRECTA</v>
          </cell>
          <cell r="C77" t="str">
            <v>MEJORAMIENTO DE VIVIENDA</v>
          </cell>
          <cell r="D77" t="str">
            <v>AZOTEA VERDE</v>
          </cell>
        </row>
        <row r="78">
          <cell r="A78" t="str">
            <v>BENEFICIO CAFETALERO PARA LA AGRICULTURA FAMILIAR</v>
          </cell>
          <cell r="B78" t="str">
            <v>DIRECTA</v>
          </cell>
          <cell r="C78" t="str">
            <v>MEJORAMIENTO DE VIVIENDA</v>
          </cell>
          <cell r="D78" t="str">
            <v>BENEFICIO CAFETALERO PARA LA AGRICULTURA FAMILIAR</v>
          </cell>
        </row>
        <row r="79">
          <cell r="A79" t="str">
            <v>CALENTADOR SOLAR</v>
          </cell>
          <cell r="B79" t="str">
            <v>DIRECTA</v>
          </cell>
          <cell r="C79" t="str">
            <v>MEJORAMIENTO DE VIVIENDA</v>
          </cell>
          <cell r="D79" t="str">
            <v>CALENTADOR SOLAR</v>
          </cell>
        </row>
        <row r="80">
          <cell r="A80" t="str">
            <v>CISTERNA</v>
          </cell>
          <cell r="B80" t="str">
            <v>DIRECTA</v>
          </cell>
          <cell r="C80" t="str">
            <v>MEJORAMIENTO DE VIVIENDA</v>
          </cell>
          <cell r="D80" t="str">
            <v>CISTERNA</v>
          </cell>
        </row>
        <row r="81">
          <cell r="A81" t="str">
            <v>CONEXIÓN A LA RED DE DRENAJE O FOSA SÉPTICA (DESCARGA DOMICILIARIA)</v>
          </cell>
          <cell r="B81" t="str">
            <v>DIRECTA</v>
          </cell>
          <cell r="C81" t="str">
            <v>MEJORAMIENTO DE VIVIENDA</v>
          </cell>
          <cell r="D81" t="str">
            <v>CONEXIÓN A LA RED DE DRENAJE O FOSA SÉPTICA (DESCARGA DOMICILIARIA)</v>
          </cell>
        </row>
        <row r="82">
          <cell r="A82" t="str">
            <v>CUARTO DORMITORIO</v>
          </cell>
          <cell r="B82" t="str">
            <v>DIRECTA</v>
          </cell>
          <cell r="C82" t="str">
            <v>MEJORAMIENTO DE VIVIENDA</v>
          </cell>
          <cell r="D82" t="str">
            <v>CUARTO DORMITORIO</v>
          </cell>
        </row>
        <row r="83">
          <cell r="A83" t="str">
            <v>CUARTO PARA BAÑO</v>
          </cell>
          <cell r="B83" t="str">
            <v>DIRECTA</v>
          </cell>
          <cell r="C83" t="str">
            <v>MEJORAMIENTO DE VIVIENDA</v>
          </cell>
          <cell r="D83" t="str">
            <v>CUARTO PARA BAÑO</v>
          </cell>
        </row>
        <row r="84">
          <cell r="A84" t="str">
            <v>CUARTO PARA COCINA</v>
          </cell>
          <cell r="B84" t="str">
            <v>DIRECTA</v>
          </cell>
          <cell r="C84" t="str">
            <v>MEJORAMIENTO DE VIVIENDA</v>
          </cell>
          <cell r="D84" t="str">
            <v>CUARTO PARA COCINA</v>
          </cell>
        </row>
        <row r="85">
          <cell r="A85" t="str">
            <v>ESTUFA ECOLÓGICA</v>
          </cell>
          <cell r="B85" t="str">
            <v>DIRECTA</v>
          </cell>
          <cell r="C85" t="str">
            <v>MEJORAMIENTO DE VIVIENDA</v>
          </cell>
          <cell r="D85" t="str">
            <v>ESTUFA ECOLÓGICA</v>
          </cell>
        </row>
        <row r="86">
          <cell r="A86" t="str">
            <v>INSTALACIONES PECUARIAS PARA AUTOCONSUMO</v>
          </cell>
          <cell r="B86" t="str">
            <v>DIRECTA</v>
          </cell>
          <cell r="C86" t="str">
            <v>MEJORAMIENTO DE VIVIENDA</v>
          </cell>
          <cell r="D86" t="str">
            <v>INSTALACIONES PECUARIAS PARA AUTOCONSUMO</v>
          </cell>
        </row>
        <row r="87">
          <cell r="A87" t="str">
            <v>INVERNADERO/MICRO TÚNEL PARA LA AGRICULTURA FAMILIAR</v>
          </cell>
          <cell r="B87" t="str">
            <v>DIRECTA</v>
          </cell>
          <cell r="C87" t="str">
            <v>MEJORAMIENTO DE VIVIENDA</v>
          </cell>
          <cell r="D87" t="str">
            <v>INVERNADERO/MICRO TÚNEL PARA LA AGRICULTURA FAMILIAR</v>
          </cell>
        </row>
        <row r="88">
          <cell r="A88" t="str">
            <v>MURO FIRME</v>
          </cell>
          <cell r="B88" t="str">
            <v>DIRECTA</v>
          </cell>
          <cell r="C88" t="str">
            <v>MEJORAMIENTO DE VIVIENDA</v>
          </cell>
          <cell r="D88" t="str">
            <v>MURO FIRME</v>
          </cell>
        </row>
        <row r="89">
          <cell r="A89" t="str">
            <v>PISO FIRME</v>
          </cell>
          <cell r="B89" t="str">
            <v>DIRECTA</v>
          </cell>
          <cell r="C89" t="str">
            <v>MEJORAMIENTO DE VIVIENDA</v>
          </cell>
          <cell r="D89" t="str">
            <v>PISO FIRME</v>
          </cell>
        </row>
        <row r="90">
          <cell r="A90" t="str">
            <v>SALA DE EXTRACCIÓN DE MIEL A ESCALA FAMILIAR</v>
          </cell>
          <cell r="B90" t="str">
            <v>DIRECTA</v>
          </cell>
          <cell r="C90" t="str">
            <v>MEJORAMIENTO DE VIVIENDA</v>
          </cell>
          <cell r="D90" t="str">
            <v>SALA DE EXTRACCIÓN DE MIEL A ESCALA FAMILIAR</v>
          </cell>
        </row>
        <row r="91">
          <cell r="A91" t="str">
            <v>SANITARIO CON BIODIGESTOR</v>
          </cell>
          <cell r="B91" t="str">
            <v>DIRECTA</v>
          </cell>
          <cell r="C91" t="str">
            <v>MEJORAMIENTO DE VIVIENDA</v>
          </cell>
          <cell r="D91" t="str">
            <v>SANITARIO CON BIODIGESTOR</v>
          </cell>
        </row>
        <row r="92">
          <cell r="A92" t="str">
            <v>SANITARIO SECO</v>
          </cell>
          <cell r="B92" t="str">
            <v>DIRECTA</v>
          </cell>
          <cell r="C92" t="str">
            <v>MEJORAMIENTO DE VIVIENDA</v>
          </cell>
          <cell r="D92" t="str">
            <v>SANITARIO SECO</v>
          </cell>
        </row>
        <row r="93">
          <cell r="A93" t="str">
            <v>SILOS DE MAÍZ Y GRANOS PARA LA AGRICULTURA FAMILIAR</v>
          </cell>
          <cell r="B93" t="str">
            <v>DIRECTA</v>
          </cell>
          <cell r="C93" t="str">
            <v>MEJORAMIENTO DE VIVIENDA</v>
          </cell>
          <cell r="D93" t="str">
            <v>SILOS DE MAÍZ Y GRANOS PARA LA AGRICULTURA FAMILIAR</v>
          </cell>
        </row>
        <row r="94">
          <cell r="A94" t="str">
            <v>SISTEMA DE CAPTACIÓN DE AGUA PLUVIAL</v>
          </cell>
          <cell r="B94" t="str">
            <v>DIRECTA</v>
          </cell>
          <cell r="C94" t="str">
            <v>MEJORAMIENTO DE VIVIENDA</v>
          </cell>
          <cell r="D94" t="str">
            <v>SISTEMA DE CAPTACIÓN DE AGUA PLUVIAL</v>
          </cell>
        </row>
        <row r="95">
          <cell r="A95" t="str">
            <v>SISTEMA DE RIEGO TECNIFICADO PARA AGRICULTURA FAMILIAR</v>
          </cell>
          <cell r="B95" t="str">
            <v>DIRECTA</v>
          </cell>
          <cell r="C95" t="str">
            <v>MEJORAMIENTO DE VIVIENDA</v>
          </cell>
          <cell r="D95" t="str">
            <v>SISTEMA DE RIEGO TECNIFICADO PARA AGRICULTURA FAMILIAR</v>
          </cell>
        </row>
        <row r="96">
          <cell r="A96" t="str">
            <v>TANQUE SÉPTICO, FOSA SÉPTICA O CAMPO DE OXIDACIÓN</v>
          </cell>
          <cell r="B96" t="str">
            <v>DIRECTA</v>
          </cell>
          <cell r="C96" t="str">
            <v>MEJORAMIENTO DE VIVIENDA</v>
          </cell>
          <cell r="D96" t="str">
            <v>TANQUE SÉPTICO, FOSA SÉPTICA O CAMPO DE OXIDACIÓN</v>
          </cell>
        </row>
        <row r="97">
          <cell r="A97" t="str">
            <v>TECHO FIRME</v>
          </cell>
          <cell r="B97" t="str">
            <v>DIRECTA</v>
          </cell>
          <cell r="C97" t="str">
            <v>MEJORAMIENTO DE VIVIENDA</v>
          </cell>
          <cell r="D97" t="str">
            <v>TECHO FIRME</v>
          </cell>
        </row>
        <row r="98">
          <cell r="A98" t="str">
            <v>TOMA DOMICILIARIA DENTRO DE LA VIVIENDA O TERRENO</v>
          </cell>
          <cell r="B98" t="str">
            <v>DIRECTA</v>
          </cell>
          <cell r="C98" t="str">
            <v>MEJORAMIENTO DE VIVIENDA</v>
          </cell>
          <cell r="D98" t="str">
            <v>TOMA DOMICILIARIA DENTRO DE LA VIVIENDA O TERRENO</v>
          </cell>
        </row>
        <row r="99">
          <cell r="A99" t="str">
            <v>VIVIENDA</v>
          </cell>
          <cell r="B99" t="str">
            <v>DIRECTA</v>
          </cell>
          <cell r="C99" t="str">
            <v>MEJORAMIENTO DE VIVIENDA</v>
          </cell>
          <cell r="D99" t="str">
            <v>VIVIENDA</v>
          </cell>
        </row>
        <row r="100">
          <cell r="A100" t="str">
            <v>ABREVADERO AGRÍCOLA</v>
          </cell>
          <cell r="B100" t="str">
            <v>COMPLEMENTARIO</v>
          </cell>
          <cell r="C100" t="str">
            <v>URBANIZACIÓN</v>
          </cell>
          <cell r="D100" t="str">
            <v>ABREVADERO AGRÍCOLA</v>
          </cell>
        </row>
        <row r="101">
          <cell r="A101" t="str">
            <v>ALBERGUE</v>
          </cell>
          <cell r="B101" t="str">
            <v>COMPLEMENTARIO</v>
          </cell>
          <cell r="C101" t="str">
            <v>URBANIZACIÓN</v>
          </cell>
          <cell r="D101" t="str">
            <v>ALBERGUE</v>
          </cell>
        </row>
        <row r="102">
          <cell r="A102" t="str">
            <v>ALUMBRADO PÚBLICO</v>
          </cell>
          <cell r="B102" t="str">
            <v>DIRECTA</v>
          </cell>
          <cell r="C102" t="str">
            <v>URBANIZACIÓN</v>
          </cell>
          <cell r="D102" t="str">
            <v>ALUMBRADO PÚBLICO</v>
          </cell>
        </row>
        <row r="103">
          <cell r="A103" t="str">
            <v>ANDADOR URBANO Y/O ESCALINATA</v>
          </cell>
          <cell r="B103" t="str">
            <v>COMPLEMENTARIO</v>
          </cell>
          <cell r="C103" t="str">
            <v>URBANIZACIÓN</v>
          </cell>
          <cell r="D103" t="str">
            <v>ANDADOR URBANO Y/O ESCALINATA</v>
          </cell>
        </row>
        <row r="104">
          <cell r="A104" t="str">
            <v>BENEFICIO CAFETALERO</v>
          </cell>
          <cell r="B104" t="str">
            <v>COMPLEMENTARIO</v>
          </cell>
          <cell r="C104" t="str">
            <v>URBANIZACIÓN</v>
          </cell>
          <cell r="D104" t="str">
            <v>BENEFICIO CAFETALERO</v>
          </cell>
        </row>
        <row r="105">
          <cell r="A105" t="str">
            <v>BIOFÁBRICAS/PLANTAS DE PRODUCCIÓN DE BIOINSUMOS</v>
          </cell>
          <cell r="B105" t="str">
            <v>COMPLEMENTARIO</v>
          </cell>
          <cell r="C105" t="str">
            <v>URBANIZACIÓN</v>
          </cell>
          <cell r="D105" t="str">
            <v>BIOFÁBRICAS/PLANTAS DE PRODUCCIÓN DE BIOINSUMOS</v>
          </cell>
        </row>
        <row r="106">
          <cell r="A106" t="str">
            <v>JAGÜEY PARA ACTIVIDADES AGROPECUARIAS</v>
          </cell>
          <cell r="B106" t="str">
            <v>COMPLEMENTARIO</v>
          </cell>
          <cell r="C106" t="str">
            <v>URBANIZACIÓN</v>
          </cell>
          <cell r="D106" t="str">
            <v>JAGÜEY PARA ACTIVIDADES AGROPECUARIAS</v>
          </cell>
        </row>
        <row r="107">
          <cell r="A107" t="str">
            <v>CADENA DE FRÍO</v>
          </cell>
          <cell r="B107" t="str">
            <v>COMPLEMENTARIO</v>
          </cell>
          <cell r="C107" t="str">
            <v>URBANIZACIÓN</v>
          </cell>
          <cell r="D107" t="str">
            <v>CADENA DE FRÍO</v>
          </cell>
        </row>
        <row r="108">
          <cell r="A108" t="str">
            <v>CALLE (OIR)</v>
          </cell>
          <cell r="B108" t="str">
            <v>COMPLEMENTARIO</v>
          </cell>
          <cell r="C108" t="str">
            <v>URBANIZACIÓN</v>
          </cell>
          <cell r="D108" t="str">
            <v>CALLE (OIR)</v>
          </cell>
        </row>
        <row r="109">
          <cell r="A109" t="str">
            <v>CAMINO (OIR)</v>
          </cell>
          <cell r="B109" t="str">
            <v>DIRECTA</v>
          </cell>
          <cell r="C109" t="str">
            <v>URBANIZACIÓN</v>
          </cell>
          <cell r="D109" t="str">
            <v>CAMINO (OIR)</v>
          </cell>
        </row>
        <row r="110">
          <cell r="A110" t="str">
            <v>CAMINO SACA COSECHAS</v>
          </cell>
          <cell r="B110" t="str">
            <v>DIRECTA</v>
          </cell>
          <cell r="C110" t="str">
            <v>URBANIZACIÓN</v>
          </cell>
          <cell r="D110" t="str">
            <v>CAMINO SACA COSECHAS</v>
          </cell>
        </row>
        <row r="111">
          <cell r="A111" t="str">
            <v>CANAL AGRÍCOLA</v>
          </cell>
          <cell r="B111" t="str">
            <v>COMPLEMENTARIO</v>
          </cell>
          <cell r="C111" t="str">
            <v>URBANIZACIÓN</v>
          </cell>
          <cell r="D111" t="str">
            <v>CANAL AGRÍCOLA</v>
          </cell>
        </row>
        <row r="112">
          <cell r="A112" t="str">
            <v>CANCHA PÚBLICA</v>
          </cell>
          <cell r="B112" t="str">
            <v>COMPLEMENTARIO</v>
          </cell>
          <cell r="C112" t="str">
            <v>URBANIZACIÓN</v>
          </cell>
          <cell r="D112" t="str">
            <v>CANCHA PÚBLICA</v>
          </cell>
        </row>
        <row r="113">
          <cell r="A113" t="str">
            <v>CARRETERA (OIR)</v>
          </cell>
          <cell r="B113" t="str">
            <v>DIRECTA</v>
          </cell>
          <cell r="C113" t="str">
            <v>URBANIZACIÓN</v>
          </cell>
          <cell r="D113" t="str">
            <v>CARRETERA (OIR)</v>
          </cell>
        </row>
        <row r="114">
          <cell r="A114" t="str">
            <v>CENTRAL DE ABASTOS
(OIR)</v>
          </cell>
          <cell r="B114" t="str">
            <v>COMPLEMENTARIO</v>
          </cell>
          <cell r="C114" t="str">
            <v>URBANIZACIÓN</v>
          </cell>
          <cell r="D114" t="str">
            <v>CENTRAL DE ABASTOS
(OIR)</v>
          </cell>
        </row>
        <row r="115">
          <cell r="A115" t="str">
            <v>CENTRO CULTURAL Y/O ARTÍSTICO</v>
          </cell>
          <cell r="B115" t="str">
            <v>COMPLEMENTARIO</v>
          </cell>
          <cell r="C115" t="str">
            <v>URBANIZACIÓN</v>
          </cell>
          <cell r="D115" t="str">
            <v>CENTRO CULTURAL Y/O ARTÍSTICO</v>
          </cell>
        </row>
        <row r="116">
          <cell r="A116" t="str">
            <v>CENTRO DE DESARROLLO COMUNITARIO</v>
          </cell>
          <cell r="B116" t="str">
            <v>COMPLEMENTARIO</v>
          </cell>
          <cell r="C116" t="str">
            <v>URBANIZACIÓN</v>
          </cell>
          <cell r="D116" t="str">
            <v>CENTRO DE DESARROLLO COMUNITARIO</v>
          </cell>
        </row>
        <row r="117">
          <cell r="A117" t="str">
            <v>CENTRO DE REINSERCIÓN SOCIAL</v>
          </cell>
          <cell r="B117" t="str">
            <v>COMPLEMENTARIO</v>
          </cell>
          <cell r="C117" t="str">
            <v>URBANIZACIÓN</v>
          </cell>
          <cell r="D117" t="str">
            <v>CENTRO DE REINSERCIÓN SOCIAL</v>
          </cell>
        </row>
        <row r="118">
          <cell r="A118" t="str">
            <v>CENTRO INTEGRADOR DE DESARROLLO ORIENTADO A EJECUTAR ACCIONES SOCIALES BÁSICAS DE ATENCIÓN INMEDIATA</v>
          </cell>
          <cell r="B118" t="str">
            <v>COMPLEMENTARIO</v>
          </cell>
          <cell r="C118" t="str">
            <v>URBANIZACIÓN</v>
          </cell>
          <cell r="D118" t="str">
            <v>CENTRO INTEGRADOR DE DESARROLLO ORIENTADO A EJECUTAR ACCIONES SOCIALES BÁSICAS DE ATENCIÓN INMEDIATA</v>
          </cell>
        </row>
        <row r="119">
          <cell r="A119" t="str">
            <v>CENTRO PARA LA ATENCIÓN INTEGRAL DE PERSONAS ADULTAS MAYORES (CAI) Y CASAS DE DÍA</v>
          </cell>
          <cell r="B119" t="str">
            <v>COMPLEMENTARIO</v>
          </cell>
          <cell r="C119" t="str">
            <v>URBANIZACIÓN</v>
          </cell>
          <cell r="D119" t="str">
            <v>CENTRO PARA LA ATENCIÓN INTEGRAL DE PERSONAS ADULTAS MAYORES (CAI) Y CASAS DE DÍA</v>
          </cell>
        </row>
        <row r="120">
          <cell r="A120" t="str">
            <v>CENTROS DE ASISTENCIA SOCIAL PARA LAS INFANCIAS</v>
          </cell>
          <cell r="B120" t="str">
            <v>COMPLEMENTARIO</v>
          </cell>
          <cell r="C120" t="str">
            <v>URBANIZACIÓN</v>
          </cell>
          <cell r="D120" t="str">
            <v>CENTROS DE ASISTENCIA SOCIAL PARA LAS INFANCIAS</v>
          </cell>
        </row>
        <row r="121">
          <cell r="A121" t="str">
            <v>CENTROS PARA LA GESTIÓN INTEGRAL DE RESIDUOS SÓLIDOS</v>
          </cell>
          <cell r="B121" t="str">
            <v>DIRECTA</v>
          </cell>
          <cell r="C121" t="str">
            <v>URBANIZACIÓN</v>
          </cell>
          <cell r="D121" t="str">
            <v>CENTROS PARA LA GESTIÓN INTEGRAL DE RESIDUOS SÓLIDOS</v>
          </cell>
        </row>
        <row r="122">
          <cell r="A122" t="str">
            <v>COMEDOR PÚBLICO</v>
          </cell>
          <cell r="B122" t="str">
            <v>DIRECTA</v>
          </cell>
          <cell r="C122" t="str">
            <v>URBANIZACIÓN</v>
          </cell>
          <cell r="D122" t="str">
            <v>COMEDOR PÚBLICO</v>
          </cell>
        </row>
        <row r="123">
          <cell r="A123" t="str">
            <v>EMBARCADEROS
(OIR)</v>
          </cell>
          <cell r="B123" t="str">
            <v>COMPLEMENTARIO</v>
          </cell>
          <cell r="C123" t="str">
            <v>URBANIZACIÓN</v>
          </cell>
          <cell r="D123" t="str">
            <v>EMBARCADEROS
(OIR)</v>
          </cell>
        </row>
        <row r="124">
          <cell r="A124" t="str">
            <v>ESPACIO PÚBLICO MULTIDEPORTIVO</v>
          </cell>
          <cell r="B124" t="str">
            <v>COMPLEMENTARIO</v>
          </cell>
          <cell r="C124" t="str">
            <v>URBANIZACIÓN</v>
          </cell>
          <cell r="D124" t="str">
            <v>ESPACIO PÚBLICO MULTIDEPORTIVO</v>
          </cell>
        </row>
        <row r="125">
          <cell r="A125" t="str">
            <v>GUARDERÍA PÚBLICA</v>
          </cell>
          <cell r="B125" t="str">
            <v>COMPLEMENTARIO</v>
          </cell>
          <cell r="C125" t="str">
            <v>URBANIZACIÓN</v>
          </cell>
          <cell r="D125" t="str">
            <v>GUARDERÍA PÚBLICA</v>
          </cell>
        </row>
        <row r="126">
          <cell r="A126" t="str">
            <v>GUARNICIONES Y BANQUETAS</v>
          </cell>
          <cell r="B126" t="str">
            <v>COMPLEMENTARIO</v>
          </cell>
          <cell r="C126" t="str">
            <v>URBANIZACIÓN</v>
          </cell>
          <cell r="D126" t="str">
            <v>GUARNICIONES Y BANQUETAS</v>
          </cell>
        </row>
        <row r="127">
          <cell r="A127" t="str">
            <v>INFRAESTRUCTURA CICLISTA</v>
          </cell>
          <cell r="B127" t="str">
            <v>COMPLEMENTARIO</v>
          </cell>
          <cell r="C127" t="str">
            <v>URBANIZACIÓN</v>
          </cell>
          <cell r="D127" t="str">
            <v>INFRAESTRUCTURA CICLISTA</v>
          </cell>
        </row>
        <row r="128">
          <cell r="A128" t="str">
            <v>INFRAESTRUCTURA PÚBLICA PARA EL ACCESO Y EL APOYO DE LAS PERSONAS CON DISCAPACIDAD</v>
          </cell>
          <cell r="B128" t="str">
            <v>COMPLEMENTARIO</v>
          </cell>
          <cell r="C128" t="str">
            <v>URBANIZACIÓN</v>
          </cell>
          <cell r="D128" t="str">
            <v>INFRAESTRUCTURA PÚBLICA PARA EL ACCESO Y EL APOYO DE LAS PERSONAS CON DISCAPACIDAD</v>
          </cell>
        </row>
        <row r="129">
          <cell r="A129" t="str">
            <v>INSTALACIONES PECUARIAS</v>
          </cell>
          <cell r="B129" t="str">
            <v>COMPLEMENTARIO</v>
          </cell>
          <cell r="C129" t="str">
            <v>URBANIZACIÓN</v>
          </cell>
          <cell r="D129" t="str">
            <v>INSTALACIONES PECUARIAS</v>
          </cell>
        </row>
        <row r="130">
          <cell r="A130" t="str">
            <v>INVERNADERO/MICRO TÚNEL</v>
          </cell>
          <cell r="B130" t="str">
            <v>COMPLEMENTARIO</v>
          </cell>
          <cell r="C130" t="str">
            <v>URBANIZACIÓN</v>
          </cell>
          <cell r="D130" t="str">
            <v>INVERNADERO/MICRO TÚNEL</v>
          </cell>
        </row>
        <row r="131">
          <cell r="A131" t="str">
            <v>MALECÓN</v>
          </cell>
          <cell r="B131" t="str">
            <v>COMPLEMENTARIO</v>
          </cell>
          <cell r="C131" t="str">
            <v>URBANIZACIÓN</v>
          </cell>
          <cell r="D131" t="str">
            <v>MALECÓN</v>
          </cell>
        </row>
        <row r="132">
          <cell r="A132" t="str">
            <v>MERCADO GANADERO ORIENTADO A PEQUEÑOS PRODUCTORES (OIR)</v>
          </cell>
          <cell r="B132" t="str">
            <v>COMPLEMENTARIO</v>
          </cell>
          <cell r="C132" t="str">
            <v>URBANIZACIÓN</v>
          </cell>
          <cell r="D132" t="str">
            <v>MERCADO GANADERO ORIENTADO A PEQUEÑOS PRODUCTORES (OIR)</v>
          </cell>
        </row>
        <row r="133">
          <cell r="A133" t="str">
            <v>MERCADO PÚBLICO</v>
          </cell>
          <cell r="B133" t="str">
            <v>COMPLEMENTARIO</v>
          </cell>
          <cell r="C133" t="str">
            <v>URBANIZACIÓN</v>
          </cell>
          <cell r="D133" t="str">
            <v>MERCADO PÚBLICO</v>
          </cell>
        </row>
        <row r="134">
          <cell r="A134" t="str">
            <v>MUELLE</v>
          </cell>
          <cell r="B134" t="str">
            <v>COMPLEMENTARIO</v>
          </cell>
          <cell r="C134" t="str">
            <v>URBANIZACIÓN</v>
          </cell>
          <cell r="D134" t="str">
            <v>MUELLE</v>
          </cell>
        </row>
        <row r="135">
          <cell r="A135" t="str">
            <v>MURO DE CONTENCIÓN</v>
          </cell>
          <cell r="B135" t="str">
            <v>COMPLEMENTARIO</v>
          </cell>
          <cell r="C135" t="str">
            <v>URBANIZACIÓN</v>
          </cell>
          <cell r="D135" t="str">
            <v>MURO DE CONTENCIÓN</v>
          </cell>
        </row>
        <row r="136">
          <cell r="A136" t="str">
            <v>MURO GAVIÓN</v>
          </cell>
          <cell r="B136" t="str">
            <v>COMPLEMENTARIO</v>
          </cell>
          <cell r="C136" t="str">
            <v>URBANIZACIÓN</v>
          </cell>
          <cell r="D136" t="str">
            <v>MURO GAVIÓN</v>
          </cell>
        </row>
        <row r="137">
          <cell r="A137" t="str">
            <v>PARQUE PÚBLICO</v>
          </cell>
          <cell r="B137" t="str">
            <v>COMPLEMENTARIO</v>
          </cell>
          <cell r="C137" t="str">
            <v>URBANIZACIÓN</v>
          </cell>
          <cell r="D137" t="str">
            <v>PARQUE PÚBLICO</v>
          </cell>
        </row>
        <row r="138">
          <cell r="A138" t="str">
            <v>PAVIMENTACIÓN</v>
          </cell>
          <cell r="B138" t="str">
            <v>COMPLEMENTARIO</v>
          </cell>
          <cell r="C138" t="str">
            <v>URBANIZACIÓN</v>
          </cell>
          <cell r="D138" t="str">
            <v>PAVIMENTACIÓN</v>
          </cell>
        </row>
        <row r="139">
          <cell r="A139" t="str">
            <v>PLAZA CÍVICA</v>
          </cell>
          <cell r="B139" t="str">
            <v>COMPLEMENTARIO</v>
          </cell>
          <cell r="C139" t="str">
            <v>URBANIZACIÓN</v>
          </cell>
          <cell r="D139" t="str">
            <v>PLAZA CÍVICA</v>
          </cell>
        </row>
        <row r="140">
          <cell r="A140" t="str">
            <v>PUENTE (PEATONAL Y VEHICULAR) (OIR)</v>
          </cell>
          <cell r="B140" t="str">
            <v>DIRECTA</v>
          </cell>
          <cell r="C140" t="str">
            <v>URBANIZACIÓN</v>
          </cell>
          <cell r="D140" t="str">
            <v>PUENTE (PEATONAL Y VEHICULAR) (OIR)</v>
          </cell>
        </row>
        <row r="141">
          <cell r="A141" t="str">
            <v>RASTRO MUNICIPAL / TIPO INSPECCIÓN FEDERAL</v>
          </cell>
          <cell r="B141" t="str">
            <v>COMPLEMENTARIO</v>
          </cell>
          <cell r="C141" t="str">
            <v>URBANIZACIÓN</v>
          </cell>
          <cell r="D141" t="str">
            <v>RASTRO MUNICIPAL / TIPO INSPECCIÓN FEDERAL</v>
          </cell>
        </row>
        <row r="142">
          <cell r="A142" t="str">
            <v>REVESTIMIENTO</v>
          </cell>
          <cell r="B142" t="str">
            <v>COMPLEMENTARIO</v>
          </cell>
          <cell r="C142" t="str">
            <v>URBANIZACIÓN</v>
          </cell>
          <cell r="D142" t="str">
            <v>REVESTIMIENTO</v>
          </cell>
        </row>
        <row r="143">
          <cell r="A143" t="str">
            <v>SALA DE EXTRACCIÓN DE MIEL</v>
          </cell>
          <cell r="B143" t="str">
            <v>COMPLEMENTARIO</v>
          </cell>
          <cell r="C143" t="str">
            <v>URBANIZACIÓN</v>
          </cell>
          <cell r="D143" t="str">
            <v>SALA DE EXTRACCIÓN DE MIEL</v>
          </cell>
        </row>
        <row r="144">
          <cell r="A144" t="str">
            <v>SEÑALÉTICA</v>
          </cell>
          <cell r="B144" t="str">
            <v>COMPLEMENTARIO</v>
          </cell>
          <cell r="C144" t="str">
            <v>URBANIZACIÓN</v>
          </cell>
          <cell r="D144" t="str">
            <v>SEÑALÉTICA</v>
          </cell>
        </row>
        <row r="145">
          <cell r="A145" t="str">
            <v>SILOS DE MAÍZ Y GRANOS</v>
          </cell>
          <cell r="B145" t="str">
            <v>COMPLEMENTARIO</v>
          </cell>
          <cell r="C145" t="str">
            <v>URBANIZACIÓN</v>
          </cell>
          <cell r="D145" t="str">
            <v>SILOS DE MAÍZ Y GRANOS</v>
          </cell>
        </row>
        <row r="146">
          <cell r="A146" t="str">
            <v>SISTEMA DE ALMACENAMIENTO/ CENTROS DE ACOPIO DE PRODUCCIÓN AGRÍCOLA</v>
          </cell>
          <cell r="B146" t="str">
            <v>COMPLEMENTARIO</v>
          </cell>
          <cell r="C146" t="str">
            <v>URBANIZACIÓN</v>
          </cell>
          <cell r="D146" t="str">
            <v>SISTEMA DE ALMACENAMIENTO/ CENTROS DE ACOPIO DE PRODUCCIÓN AGRÍCOLA</v>
          </cell>
        </row>
        <row r="147">
          <cell r="A147" t="str">
            <v>SISTEMA DE RIEGO TECNIFICADO</v>
          </cell>
          <cell r="B147" t="str">
            <v>COMPLEMENTARIO</v>
          </cell>
          <cell r="C147" t="str">
            <v>URBANIZACIÓN</v>
          </cell>
          <cell r="D147" t="str">
            <v>SISTEMA DE RIEGO TECNIFICADO</v>
          </cell>
        </row>
        <row r="148">
          <cell r="A148" t="str">
            <v>TECHADO EN ESPACIO MULTIDEPORTIVO Y BIENES PÚBLICOS.</v>
          </cell>
          <cell r="B148" t="str">
            <v>COMPLEMENTARIO</v>
          </cell>
          <cell r="C148" t="str">
            <v>URBANIZACIÓN</v>
          </cell>
          <cell r="D148" t="str">
            <v>TECHADO EN ESPACIO MULTIDEPORTIVO Y BIENES PÚBLICOS.</v>
          </cell>
        </row>
        <row r="149">
          <cell r="A149" t="str">
            <v>VADO</v>
          </cell>
          <cell r="B149" t="str">
            <v>COMPLEMENTARIO</v>
          </cell>
          <cell r="C149" t="str">
            <v>URBANIZACIÓN</v>
          </cell>
          <cell r="D149" t="str">
            <v>VADO</v>
          </cell>
        </row>
        <row r="150">
          <cell r="A150" t="str">
            <v>ACONDICIONAMIENTO DE ESPACIOS FÍSICOS.</v>
          </cell>
          <cell r="B150" t="str">
            <v>PROGRAMA DE DESARROLLO INSTITUCIONAL MUNICIPAL</v>
          </cell>
          <cell r="C150" t="str">
            <v>ACONDICIONAMIENTO DE ESPACIOS FÍSICOS.</v>
          </cell>
          <cell r="D150" t="str">
            <v>ACONDICIONAMIENTO DE ESPACIOS FÍSICOS.</v>
          </cell>
        </row>
        <row r="151">
          <cell r="A151" t="str">
            <v>ADQUISICIÓN DE SOFTWARE Y HARDWARE</v>
          </cell>
          <cell r="B151" t="str">
            <v>PROGRAMA DE DESARROLLO INSTITUCIONAL MUNICIPAL</v>
          </cell>
          <cell r="C151" t="str">
            <v>ADQUISICIÓN DE SOFTWARE Y HARDWARE</v>
          </cell>
          <cell r="D151" t="str">
            <v>ADQUISICIÓN DE SOFTWARE Y HARDWARE</v>
          </cell>
        </row>
        <row r="152">
          <cell r="A152" t="str">
            <v>CREACIÓN Y ACTUALIZACIÓN DE LA NORMATIVA DE LOS GOBIERNOS LOCALES.</v>
          </cell>
          <cell r="B152" t="str">
            <v>PROGRAMA DE DESARROLLO INSTITUCIONAL MUNICIPAL</v>
          </cell>
          <cell r="C152" t="str">
            <v>CREACIÓN Y ACTUALIZACIÓN DE LA NORMATIVA DE LOS GOBIERNOS LOCALES.</v>
          </cell>
          <cell r="D152" t="str">
            <v>CREACIÓN Y ACTUALIZACIÓN DE LA NORMATIVIDAD DE LOS GOBIERNOS LOCALES.</v>
          </cell>
        </row>
        <row r="153">
          <cell r="A153" t="str">
            <v xml:space="preserve">CURSOS DE
CAPACITACIÓN Y
ACTUALIZACIÓN PARA LA
FORMACIÓN DE LAS
PERSONAS SERVIDORAS
PÚBLICAS DE LOS
GOBIERNOS LOCALES.
</v>
          </cell>
          <cell r="B153" t="str">
            <v>PROGRAMA DE DESARROLLO INSTITUCIONAL MUNICIPAL</v>
          </cell>
          <cell r="C153" t="str">
            <v xml:space="preserve">CURSOS DE
CAPACITACIÓN Y
ACTUALIZACIÓN PARA LA
FORMACIÓN DE LAS
PERSONAS SERVIDORAS
PÚBLICAS DE LOS
GOBIERNOS LOCALES.
</v>
          </cell>
          <cell r="D153" t="str">
            <v>CURSOS DE CAPACITACIÓN Y ACTUALIZACIÓN QUE FOMENTEN LA FORMACIÓN DE LAS PERSONAS SERVIDORAS PÚBLICAS DE LOS GOBIERNOS LOCALES.</v>
          </cell>
        </row>
        <row r="154">
          <cell r="A154" t="str">
            <v>32502 ARRENDAMIENTO DE VEHÍCULOS TERRESTRES, AÉREOS, MARÍTIMOS, LACUSTRES Y FLUVIALES PARA SERVICIOS PÚBLICOS Y LA OPERACIÓN DE PROGRAMAS PÚBLICOS.</v>
          </cell>
          <cell r="B154" t="str">
            <v>GASTOS INDIRECTOS</v>
          </cell>
          <cell r="C154" t="str">
            <v>32502 ARRENDAMIENTO DE VEHÍCULOS TERRESTRES, AÉREOS, MARÍTIMOS, LACUSTRES Y FLUVIALES PARA SERVICIOS PÚBLICOS Y LA OPERACIÓN DE PROGRAMAS PÚBLICOS.</v>
          </cell>
          <cell r="D154" t="str">
            <v>32502 ARRENDAMIENTO DE VEHÍCULOS TERRESTRES, AÉREOS, MARÍTIMOS, LACUSTRES Y FLUVIALES PARA SERVICIOS PÚBLICOS Y LA OPERACIÓN DE PROGRAMAS PÚBLICOS.</v>
          </cell>
        </row>
        <row r="155">
          <cell r="A155" t="str">
            <v>33201 SERVICIOS DE DISEÑO, ARQUITECTURA, INGENIERÍA Y ACTIVIDADES RELACIONADAS</v>
          </cell>
          <cell r="B155" t="str">
            <v>GASTOS INDIRECTOS</v>
          </cell>
          <cell r="C155" t="str">
            <v>33201 SERVICIOS DE DISEÑO, ARQUITECTURA, INGENIERÍA Y ACTIVIDADES RELACIONADAS</v>
          </cell>
          <cell r="D155" t="str">
            <v>33201 SERVICIOS DE DISEÑO, ARQUITECTURA, INGENIERÍA Y ACTIVIDADES RELACIONADAS</v>
          </cell>
        </row>
        <row r="156">
          <cell r="A156" t="str">
            <v>35501 MANTENIMIENTO Y CONSERVACIÓN DE VEHÍCULOS TERRESTRES, AÉREOS, MARÍTIMOS, LACUSTRES Y FLUVIALES.</v>
          </cell>
          <cell r="B156" t="str">
            <v>GASTOS INDIRECTOS</v>
          </cell>
          <cell r="C156" t="str">
            <v>35501 MANTENIMIENTO Y CONSERVACIÓN DE VEHÍCULOS TERRESTRES, AÉREOS, MARÍTIMOS, LACUSTRES Y FLUVIALES.</v>
          </cell>
          <cell r="D156" t="str">
            <v>35501 MANTENIMIENTO Y CONSERVACIÓN DE VEHÍCULOS TERRESTRES, AÉREOS, MARÍTIMOS, LACUSTRES Y FLUVIALES.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H6" t="str">
            <v>AMPLIACIÓN NUEVA EL PEDREGAL</v>
          </cell>
          <cell r="I6" t="str">
            <v>ALTO</v>
          </cell>
        </row>
        <row r="7">
          <cell r="H7" t="str">
            <v>BARRIO DE SAN PEDRO</v>
          </cell>
        </row>
        <row r="8">
          <cell r="H8" t="str">
            <v>BARRIO SUSTENTABLE MONARCA (LAS CASITAS)</v>
          </cell>
        </row>
        <row r="9">
          <cell r="H9" t="str">
            <v>CARRILLOS (BARRIO DE CARRILLOS)</v>
          </cell>
        </row>
        <row r="10">
          <cell r="H10" t="str">
            <v>CERRO DEL MELÓN</v>
          </cell>
          <cell r="I10" t="str">
            <v>MUY ALTO</v>
          </cell>
        </row>
        <row r="11">
          <cell r="H11" t="str">
            <v>COLONIA INDEPENDENCIA</v>
          </cell>
          <cell r="I11" t="str">
            <v>MEDIO</v>
          </cell>
        </row>
        <row r="12">
          <cell r="H12" t="str">
            <v>DOLORES</v>
          </cell>
          <cell r="I12" t="str">
            <v>ALTO</v>
          </cell>
        </row>
        <row r="13">
          <cell r="H13" t="str">
            <v>EL LLANO DE LAS PAPAS</v>
          </cell>
          <cell r="I13" t="str">
            <v>MUY ALTO</v>
          </cell>
        </row>
        <row r="14">
          <cell r="H14" t="str">
            <v>EL PARQUE DE LAS MESAS</v>
          </cell>
        </row>
        <row r="15">
          <cell r="H15" t="str">
            <v>EL PUERTO</v>
          </cell>
          <cell r="I15" t="str">
            <v>MUY ALTO</v>
          </cell>
        </row>
        <row r="16">
          <cell r="H16" t="str">
            <v>EL TIGRE (NUEVA COMUNIDAD EL TIGRE)</v>
          </cell>
          <cell r="I16" t="str">
            <v>ALTO</v>
          </cell>
        </row>
        <row r="17">
          <cell r="H17" t="str">
            <v>JESÚS DE NAZARENO (LA HACIENDA)</v>
          </cell>
          <cell r="I17" t="str">
            <v>ALTO</v>
          </cell>
        </row>
        <row r="18">
          <cell r="H18" t="str">
            <v>LA CALERA</v>
          </cell>
          <cell r="I18" t="str">
            <v>ALTO</v>
          </cell>
        </row>
        <row r="19">
          <cell r="H19" t="str">
            <v>LA RONDANILLA (PRIMER CUARTEL)</v>
          </cell>
          <cell r="I19" t="str">
            <v>ALTO</v>
          </cell>
        </row>
        <row r="20">
          <cell r="H20" t="str">
            <v>LA SALUD</v>
          </cell>
          <cell r="I20" t="str">
            <v>ALTO</v>
          </cell>
        </row>
        <row r="21">
          <cell r="H21" t="str">
            <v>LAS JARAS</v>
          </cell>
          <cell r="I21" t="str">
            <v>ALTO</v>
          </cell>
        </row>
        <row r="22">
          <cell r="H22" t="str">
            <v>MANZANA DE LA TRINIDAD (LA JUNTA)</v>
          </cell>
          <cell r="I22" t="str">
            <v>ALTO</v>
          </cell>
        </row>
        <row r="23">
          <cell r="H23" t="str">
            <v>MINERAL DE ANGANGUEO</v>
          </cell>
          <cell r="I23" t="str">
            <v>MEDIO</v>
          </cell>
        </row>
        <row r="24">
          <cell r="H24" t="str">
            <v>PRIMERA MANZANA DE NICOLÁS ROMERO (LOS MIMBRES)</v>
          </cell>
          <cell r="I24" t="str">
            <v>ALTO</v>
          </cell>
        </row>
        <row r="25">
          <cell r="H25" t="str">
            <v>SAN ANTONIO</v>
          </cell>
          <cell r="I25" t="str">
            <v>ALTO</v>
          </cell>
        </row>
        <row r="26">
          <cell r="H26" t="str">
            <v>SAN MARCIAL</v>
          </cell>
        </row>
        <row r="27">
          <cell r="H27" t="str">
            <v>SEGUNDA MANZANA DE NICOLÁS ROMERO (CAÑADA DEL MUERTO)</v>
          </cell>
          <cell r="I27" t="str">
            <v>ALTO</v>
          </cell>
        </row>
        <row r="28">
          <cell r="H28" t="str">
            <v>SEGUNDO CUARTEL DE RONDANILLA</v>
          </cell>
          <cell r="I28" t="str">
            <v>ALTO</v>
          </cell>
        </row>
        <row r="29">
          <cell r="H29" t="str">
            <v>ANGANGUEO</v>
          </cell>
        </row>
      </sheetData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235FDA-7975-42BF-BF24-1767F5CD2217}" name="POA" displayName="POA" ref="D8:AB71" totalsRowShown="0" headerRowDxfId="27" dataDxfId="26" headerRowBorderDxfId="25">
  <autoFilter ref="D8:AB71" xr:uid="{01235FDA-7975-42BF-BF24-1767F5CD2217}"/>
  <tableColumns count="25">
    <tableColumn id="1" xr3:uid="{78BFC543-D8C7-492D-B46F-29B3E3B65281}" name="COG" dataDxfId="24"/>
    <tableColumn id="2" xr3:uid="{2FAA85E6-106C-4715-A144-1406932B5E6F}" name="COG-1" dataDxfId="23"/>
    <tableColumn id="3" xr3:uid="{67F386F2-1550-45CD-8223-7258F9FB8846}" name="No. DE OBRA" dataDxfId="22"/>
    <tableColumn id="4" xr3:uid="{7D92CF0D-6B7C-45F6-827B-FC253C60D60D}" name="LOCALIDAD" dataDxfId="21" dataCellStyle="Normal 2"/>
    <tableColumn id="5" xr3:uid="{EE48E54B-5E1D-4DBE-A500-85343B27A8EE}" name="GRADO DE MARGINACIÓN (*)" dataDxfId="20" dataCellStyle="Normal 2"/>
    <tableColumn id="6" xr3:uid="{54C13237-87C1-4BAF-A48C-F2AB981D4156}" name="CLASIFICACIÓN DEL PROYECTO" dataDxfId="19"/>
    <tableColumn id="7" xr3:uid="{6709278E-A1D0-46B6-AAE8-CD6811D287D0}" name="SUBCLASIFICACIÓN DEL PROYECTO" dataDxfId="18"/>
    <tableColumn id="8" xr3:uid="{CCA7E7A7-71FB-4B93-91C9-A03855D8272E}" name="NOMBRE DE LA OBRA" dataDxfId="17"/>
    <tableColumn id="9" xr3:uid="{E25DE56C-7D69-4E1B-8023-9A0672E5D03F}" name="TIPO DE CONTRIBUCIÓN DEL PROYECTO" dataDxfId="16"/>
    <tableColumn id="10" xr3:uid="{2F3F782E-0D37-470E-9707-7B217D98E89E}" name="APLICACIÓN DE RECURSOS" dataDxfId="15">
      <calculatedColumnFormula>IF($W9&gt;0,IF(OR($G9="PANINDÍCUARO"),"APLICACIÓN DE ZAP URBANA", "LOCALIDADES CON LOS GRADOS DE REZAGO SOCIAL MAS ALTO"),"")</calculatedColumnFormula>
    </tableColumn>
    <tableColumn id="11" xr3:uid="{E74D2113-4E2B-4DC8-9FA0-5B3683AB6559}" name="MODALIDAD DE EJECUCIÓN" dataDxfId="14"/>
    <tableColumn id="12" xr3:uid="{BD1A360D-445C-4F82-8FAA-2AA26B64F972}" name="CANTIDAD" dataDxfId="13"/>
    <tableColumn id="13" xr3:uid="{15B3A4EF-9834-49F9-8B4C-E7ABC4CD996A}" name="UNIDAD" dataDxfId="12"/>
    <tableColumn id="14" xr3:uid="{C0D9A2CE-4B36-435E-BCBA-D8DE5D32C5B2}" name="BENEFICIARIOS" dataDxfId="11"/>
    <tableColumn id="15" xr3:uid="{AB222503-7A03-4FFC-AC7E-8FC627FB88B2}" name="INICIO" dataDxfId="10"/>
    <tableColumn id="16" xr3:uid="{9742F420-B99E-402D-A6C9-F1263A746BFA}" name="TERMINO" dataDxfId="9"/>
    <tableColumn id="17" xr3:uid="{B41646D3-7B9F-4786-A20B-347F2324EA27}" name="COSTO TOTAL" dataDxfId="8" dataCellStyle="Moneda"/>
    <tableColumn id="18" xr3:uid="{93E50075-4297-4D60-B31B-6D021FAABF63}" name="FEDERAL" dataDxfId="7"/>
    <tableColumn id="19" xr3:uid="{2D95E8C8-6307-4B02-9086-5AD770DB6C55}" name="FAEISPUM" dataDxfId="6"/>
    <tableColumn id="20" xr3:uid="{03F35E85-CA95-40D7-8D66-83EF2578DEAC}" name="FAISMUN" dataDxfId="5"/>
    <tableColumn id="21" xr3:uid="{CD9976C0-7746-49F2-93EE-29F2DD59AEF9}" name="FORTAMUN" dataDxfId="4"/>
    <tableColumn id="22" xr3:uid="{0A379A72-53DA-407C-8DB8-1CC45760C612}" name="CREDITO BANOBRAS" dataDxfId="3"/>
    <tableColumn id="23" xr3:uid="{DDC2D43F-DD2F-4A71-95E9-C91A1D085CA9}" name="RECURSOS PROPIOS" dataDxfId="2"/>
    <tableColumn id="24" xr3:uid="{17384A79-2D90-4B60-BFCF-5F9EE9B7D2F0}" name="FONDO GENERAL" dataDxfId="1"/>
    <tableColumn id="25" xr3:uid="{F76F2EDE-2709-4B76-931E-4CAA739240E8}" name="BENEFICIARIO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0F20-1DDC-4207-9244-E4D4C5393A4B}">
  <dimension ref="A1:AX127"/>
  <sheetViews>
    <sheetView tabSelected="1" topLeftCell="A55" workbookViewId="0">
      <selection activeCell="L70" sqref="L70"/>
    </sheetView>
  </sheetViews>
  <sheetFormatPr baseColWidth="10" defaultColWidth="11.44140625" defaultRowHeight="14.4" outlineLevelRow="1" x14ac:dyDescent="0.3"/>
  <cols>
    <col min="1" max="1" width="4.6640625" style="1" customWidth="1"/>
    <col min="2" max="2" width="5.109375" style="1" customWidth="1"/>
    <col min="3" max="3" width="5.44140625" style="1" customWidth="1"/>
    <col min="4" max="4" width="11.33203125" style="6" bestFit="1" customWidth="1"/>
    <col min="5" max="5" width="8.77734375" style="6" customWidth="1"/>
    <col min="6" max="6" width="7.21875" style="7" customWidth="1"/>
    <col min="7" max="7" width="13.44140625" style="8" customWidth="1"/>
    <col min="8" max="8" width="16.77734375" style="1" customWidth="1"/>
    <col min="9" max="9" width="17.33203125" style="1" customWidth="1"/>
    <col min="10" max="10" width="18.44140625" style="1" customWidth="1"/>
    <col min="11" max="11" width="23.88671875" style="1" customWidth="1"/>
    <col min="12" max="12" width="17.5546875" style="1" customWidth="1"/>
    <col min="13" max="13" width="21.5546875" style="9" customWidth="1"/>
    <col min="14" max="14" width="15.6640625" style="9" customWidth="1"/>
    <col min="15" max="15" width="13.33203125" style="10" customWidth="1"/>
    <col min="16" max="16" width="9.88671875" style="1" customWidth="1"/>
    <col min="17" max="17" width="21.109375" style="1" hidden="1" customWidth="1"/>
    <col min="18" max="18" width="12.77734375" style="1" hidden="1" customWidth="1"/>
    <col min="19" max="19" width="15.6640625" style="1" hidden="1" customWidth="1"/>
    <col min="20" max="20" width="17.6640625" style="11" bestFit="1" customWidth="1"/>
    <col min="21" max="21" width="14.21875" style="9" customWidth="1"/>
    <col min="22" max="22" width="15.88671875" style="9" customWidth="1"/>
    <col min="23" max="23" width="19.88671875" style="9" bestFit="1" customWidth="1"/>
    <col min="24" max="24" width="13.21875" style="9" customWidth="1"/>
    <col min="25" max="25" width="16.33203125" style="9" customWidth="1"/>
    <col min="26" max="26" width="14.21875" style="1" customWidth="1"/>
    <col min="27" max="27" width="14.21875" style="5" customWidth="1"/>
    <col min="28" max="28" width="16.5546875" style="5" customWidth="1"/>
    <col min="29" max="50" width="11.44140625" style="5"/>
    <col min="51" max="16376" width="11.44140625" style="1"/>
    <col min="16377" max="16377" width="0" style="1" hidden="1" customWidth="1"/>
    <col min="16378" max="16384" width="11.44140625" style="1"/>
  </cols>
  <sheetData>
    <row r="1" spans="1:50" ht="21" x14ac:dyDescent="0.4">
      <c r="B1" s="2"/>
      <c r="C1" s="2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50" ht="15" thickBot="1" x14ac:dyDescent="0.35"/>
    <row r="3" spans="1:50" ht="15" thickBot="1" x14ac:dyDescent="0.35">
      <c r="A3" s="12"/>
      <c r="B3" s="13"/>
      <c r="C3" s="13"/>
      <c r="D3" s="14"/>
      <c r="E3" s="14"/>
      <c r="F3" s="12" t="s">
        <v>1</v>
      </c>
      <c r="G3" s="15"/>
      <c r="H3" s="13"/>
      <c r="I3" s="13"/>
      <c r="J3" s="13"/>
      <c r="K3" s="13"/>
      <c r="L3" s="13"/>
      <c r="M3" s="16"/>
      <c r="N3" s="16"/>
      <c r="O3" s="17"/>
      <c r="P3" s="18"/>
      <c r="Q3" s="18"/>
      <c r="R3" s="18"/>
      <c r="S3" s="18"/>
      <c r="T3" s="19"/>
      <c r="U3" s="20"/>
      <c r="V3" s="20"/>
      <c r="W3" s="20"/>
      <c r="X3" s="20"/>
      <c r="Y3" s="20"/>
      <c r="Z3" s="20"/>
      <c r="AA3" s="21" t="s">
        <v>2</v>
      </c>
      <c r="AB3" s="20"/>
    </row>
    <row r="4" spans="1:50" ht="10.8" customHeight="1" thickBot="1" x14ac:dyDescent="0.35">
      <c r="A4" s="22" t="s">
        <v>3</v>
      </c>
      <c r="B4" s="22" t="s">
        <v>4</v>
      </c>
      <c r="C4" s="22" t="s">
        <v>5</v>
      </c>
      <c r="D4" s="23" t="s">
        <v>6</v>
      </c>
      <c r="E4" s="23" t="s">
        <v>6</v>
      </c>
      <c r="F4" s="24" t="s">
        <v>7</v>
      </c>
      <c r="G4" s="25" t="s">
        <v>8</v>
      </c>
      <c r="H4" s="25" t="s">
        <v>9</v>
      </c>
      <c r="I4" s="26" t="s">
        <v>10</v>
      </c>
      <c r="J4" s="25" t="s">
        <v>11</v>
      </c>
      <c r="K4" s="25" t="s">
        <v>12</v>
      </c>
      <c r="L4" s="26" t="s">
        <v>13</v>
      </c>
      <c r="M4" s="26" t="s">
        <v>14</v>
      </c>
      <c r="N4" s="25" t="s">
        <v>15</v>
      </c>
      <c r="O4" s="27" t="s">
        <v>16</v>
      </c>
      <c r="P4" s="27"/>
      <c r="Q4" s="27"/>
      <c r="R4" s="27"/>
      <c r="S4" s="27"/>
      <c r="T4" s="28" t="s">
        <v>17</v>
      </c>
      <c r="U4" s="29"/>
      <c r="V4" s="29"/>
      <c r="W4" s="29"/>
      <c r="X4" s="29"/>
      <c r="Y4" s="29"/>
      <c r="Z4" s="29"/>
      <c r="AA4" s="29"/>
      <c r="AB4" s="29"/>
    </row>
    <row r="5" spans="1:50" ht="21.6" customHeight="1" thickBot="1" x14ac:dyDescent="0.35">
      <c r="A5" s="30"/>
      <c r="B5" s="30"/>
      <c r="C5" s="30"/>
      <c r="D5" s="31"/>
      <c r="E5" s="31"/>
      <c r="F5" s="32"/>
      <c r="G5" s="33"/>
      <c r="H5" s="33"/>
      <c r="I5" s="34"/>
      <c r="J5" s="33"/>
      <c r="K5" s="33"/>
      <c r="L5" s="34"/>
      <c r="M5" s="34"/>
      <c r="N5" s="33"/>
      <c r="O5" s="35" t="s">
        <v>18</v>
      </c>
      <c r="P5" s="36" t="s">
        <v>19</v>
      </c>
      <c r="Q5" s="27" t="s">
        <v>20</v>
      </c>
      <c r="R5" s="37" t="s">
        <v>21</v>
      </c>
      <c r="S5" s="38"/>
      <c r="T5" s="39" t="s">
        <v>22</v>
      </c>
      <c r="U5" s="37" t="s">
        <v>23</v>
      </c>
      <c r="V5" s="40"/>
      <c r="W5" s="37" t="s">
        <v>24</v>
      </c>
      <c r="X5" s="38"/>
      <c r="Y5" s="22" t="s">
        <v>25</v>
      </c>
      <c r="Z5" s="39" t="s">
        <v>26</v>
      </c>
      <c r="AA5" s="39" t="s">
        <v>27</v>
      </c>
      <c r="AB5" s="39" t="s">
        <v>28</v>
      </c>
    </row>
    <row r="6" spans="1:50" ht="34.200000000000003" customHeight="1" thickBot="1" x14ac:dyDescent="0.35">
      <c r="A6" s="41"/>
      <c r="B6" s="41"/>
      <c r="C6" s="41"/>
      <c r="D6" s="42"/>
      <c r="E6" s="42"/>
      <c r="F6" s="43"/>
      <c r="G6" s="44"/>
      <c r="H6" s="44"/>
      <c r="I6" s="45"/>
      <c r="J6" s="44"/>
      <c r="K6" s="44"/>
      <c r="L6" s="45"/>
      <c r="M6" s="45"/>
      <c r="N6" s="44"/>
      <c r="O6" s="35"/>
      <c r="P6" s="36"/>
      <c r="Q6" s="27"/>
      <c r="R6" s="46" t="s">
        <v>29</v>
      </c>
      <c r="S6" s="46" t="s">
        <v>30</v>
      </c>
      <c r="T6" s="39"/>
      <c r="U6" s="46" t="s">
        <v>31</v>
      </c>
      <c r="V6" s="46" t="s">
        <v>32</v>
      </c>
      <c r="W6" s="47" t="s">
        <v>33</v>
      </c>
      <c r="X6" s="48" t="s">
        <v>34</v>
      </c>
      <c r="Y6" s="41"/>
      <c r="Z6" s="39" t="s">
        <v>35</v>
      </c>
      <c r="AA6" s="39" t="s">
        <v>35</v>
      </c>
      <c r="AB6" s="39" t="s">
        <v>35</v>
      </c>
    </row>
    <row r="7" spans="1:50" x14ac:dyDescent="0.3">
      <c r="A7" s="49"/>
      <c r="B7" s="50"/>
      <c r="C7" s="50"/>
      <c r="D7" s="51"/>
      <c r="E7" s="51"/>
      <c r="F7" s="52"/>
      <c r="G7" s="53"/>
      <c r="H7" s="51"/>
      <c r="I7" s="50"/>
      <c r="J7" s="51"/>
      <c r="K7" s="51"/>
      <c r="L7" s="50"/>
      <c r="M7" s="50"/>
      <c r="N7" s="51"/>
      <c r="O7" s="54"/>
      <c r="P7" s="51"/>
      <c r="Q7" s="55"/>
      <c r="R7" s="50"/>
      <c r="S7" s="56"/>
      <c r="T7" s="57"/>
      <c r="U7" s="50"/>
      <c r="V7" s="50"/>
      <c r="W7" s="50"/>
      <c r="X7" s="50"/>
      <c r="Y7" s="50"/>
      <c r="Z7" s="50"/>
    </row>
    <row r="8" spans="1:50" s="68" customFormat="1" ht="39.6" hidden="1" x14ac:dyDescent="0.25">
      <c r="A8" s="58"/>
      <c r="B8" s="59"/>
      <c r="C8" s="59"/>
      <c r="D8" s="60" t="s">
        <v>6</v>
      </c>
      <c r="E8" s="60" t="s">
        <v>36</v>
      </c>
      <c r="F8" s="61" t="s">
        <v>7</v>
      </c>
      <c r="G8" s="62" t="s">
        <v>8</v>
      </c>
      <c r="H8" s="60" t="s">
        <v>9</v>
      </c>
      <c r="I8" s="59" t="s">
        <v>37</v>
      </c>
      <c r="J8" s="60" t="s">
        <v>11</v>
      </c>
      <c r="K8" s="60" t="s">
        <v>12</v>
      </c>
      <c r="L8" s="59" t="s">
        <v>13</v>
      </c>
      <c r="M8" s="59" t="s">
        <v>14</v>
      </c>
      <c r="N8" s="60" t="s">
        <v>15</v>
      </c>
      <c r="O8" s="63" t="s">
        <v>18</v>
      </c>
      <c r="P8" s="60" t="s">
        <v>19</v>
      </c>
      <c r="Q8" s="64" t="s">
        <v>28</v>
      </c>
      <c r="R8" s="59" t="s">
        <v>29</v>
      </c>
      <c r="S8" s="65" t="s">
        <v>30</v>
      </c>
      <c r="T8" s="66" t="s">
        <v>22</v>
      </c>
      <c r="U8" s="59" t="s">
        <v>31</v>
      </c>
      <c r="V8" s="59" t="s">
        <v>38</v>
      </c>
      <c r="W8" s="59" t="s">
        <v>33</v>
      </c>
      <c r="X8" s="59" t="s">
        <v>34</v>
      </c>
      <c r="Y8" s="59" t="s">
        <v>25</v>
      </c>
      <c r="Z8" s="59" t="s">
        <v>26</v>
      </c>
      <c r="AA8" s="59" t="s">
        <v>27</v>
      </c>
      <c r="AB8" s="59" t="s">
        <v>39</v>
      </c>
      <c r="AC8" s="67"/>
    </row>
    <row r="9" spans="1:50" s="75" customFormat="1" ht="13.2" x14ac:dyDescent="0.25">
      <c r="A9" s="69">
        <v>7</v>
      </c>
      <c r="B9" s="70">
        <v>8</v>
      </c>
      <c r="C9" s="70">
        <v>1</v>
      </c>
      <c r="D9" s="71">
        <v>611</v>
      </c>
      <c r="E9" s="72">
        <v>61101</v>
      </c>
      <c r="F9" s="73"/>
      <c r="G9" s="73"/>
      <c r="H9" s="74"/>
      <c r="J9" s="76"/>
      <c r="K9" s="73" t="str">
        <f>IF($E9&gt;0,VLOOKUP($E9,[1]COG!$C$6:$D451,2),"")</f>
        <v>VIVIENDA</v>
      </c>
      <c r="L9" s="77"/>
      <c r="M9" s="78"/>
      <c r="N9" s="79"/>
      <c r="O9" s="80"/>
      <c r="P9" s="81"/>
      <c r="Q9" s="82"/>
      <c r="R9" s="83"/>
      <c r="S9" s="83"/>
      <c r="T9" s="84">
        <f t="shared" ref="T9:AB9" si="0">SUM(T10:T12)</f>
        <v>2812500</v>
      </c>
      <c r="U9" s="84">
        <f t="shared" si="0"/>
        <v>0</v>
      </c>
      <c r="V9" s="84">
        <f t="shared" si="0"/>
        <v>0</v>
      </c>
      <c r="W9" s="84">
        <f t="shared" si="0"/>
        <v>2812500</v>
      </c>
      <c r="X9" s="84">
        <f t="shared" si="0"/>
        <v>0</v>
      </c>
      <c r="Y9" s="84">
        <f t="shared" si="0"/>
        <v>0</v>
      </c>
      <c r="Z9" s="84">
        <f t="shared" si="0"/>
        <v>0</v>
      </c>
      <c r="AA9" s="84">
        <f t="shared" si="0"/>
        <v>0</v>
      </c>
      <c r="AB9" s="84">
        <f t="shared" si="0"/>
        <v>0</v>
      </c>
      <c r="AC9" s="85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</row>
    <row r="10" spans="1:50" s="106" customFormat="1" ht="56.4" customHeight="1" outlineLevel="1" x14ac:dyDescent="0.3">
      <c r="A10" s="87"/>
      <c r="B10" s="88"/>
      <c r="C10" s="88"/>
      <c r="D10" s="89"/>
      <c r="E10" s="89"/>
      <c r="F10" s="90">
        <v>1</v>
      </c>
      <c r="G10" s="91" t="s">
        <v>40</v>
      </c>
      <c r="H10" s="92">
        <f>_xlfn.IFNA(VLOOKUP($G10,[1]Marginacion!H$6:I$35,2,0), " ")</f>
        <v>0</v>
      </c>
      <c r="I10" s="93" t="str">
        <f>IF($W10&gt;0,VLOOKUP(J10,[1]CLASIFICACIONES!A$3:D$156,3,0),"")</f>
        <v>MEJORAMIENTO DE VIVIENDA</v>
      </c>
      <c r="J10" s="94" t="s">
        <v>41</v>
      </c>
      <c r="K10" s="95" t="s">
        <v>42</v>
      </c>
      <c r="L10" s="93" t="str">
        <f>IF($W10&gt;0,VLOOKUP($J10,[1]CLASIFICACIONES!A$1:B$156,2,0),"")</f>
        <v>DIRECTA</v>
      </c>
      <c r="M10" s="93" t="str">
        <f>IF($W10&gt;0,IF(OR($G10="MINERAL DE ANGANGUEO"),"APLICACIÓN DE ZAP URBANA", "LOCALIDADES CON LOS GRADOS DE REZAGO SOCIAL MAS ALTO"),"")</f>
        <v>LOCALIDADES CON LOS GRADOS DE REZAGO SOCIAL MAS ALTO</v>
      </c>
      <c r="N10" s="96" t="s">
        <v>43</v>
      </c>
      <c r="O10" s="97">
        <v>15</v>
      </c>
      <c r="P10" s="96" t="s">
        <v>44</v>
      </c>
      <c r="Q10" s="98"/>
      <c r="R10" s="99"/>
      <c r="S10" s="100"/>
      <c r="T10" s="101">
        <f>SUM(U10:AB10)</f>
        <v>2812500</v>
      </c>
      <c r="U10" s="102"/>
      <c r="V10" s="102"/>
      <c r="W10" s="103">
        <v>2812500</v>
      </c>
      <c r="X10" s="103"/>
      <c r="Y10" s="103"/>
      <c r="Z10" s="103"/>
      <c r="AA10" s="104"/>
      <c r="AB10" s="103"/>
      <c r="AC10" s="105"/>
    </row>
    <row r="11" spans="1:50" s="126" customFormat="1" ht="10.199999999999999" outlineLevel="1" x14ac:dyDescent="0.3">
      <c r="A11" s="107"/>
      <c r="B11" s="108"/>
      <c r="C11" s="108"/>
      <c r="D11" s="109"/>
      <c r="E11" s="109"/>
      <c r="F11" s="110"/>
      <c r="G11" s="111"/>
      <c r="H11" s="112"/>
      <c r="I11" s="113" t="str">
        <f>IF($W11&gt;0,VLOOKUP(J11,[1]CLASIFICACIONES!A$3:D$156,3,0),"")</f>
        <v/>
      </c>
      <c r="J11" s="114"/>
      <c r="K11" s="115"/>
      <c r="L11" s="113"/>
      <c r="M11" s="113" t="str">
        <f>IF($W11&gt;0,IF(OR($G11="MINERAL DE ANGANGUEO"),"APLICACIÓN DE ZAP URBANA", "LOCALIDADES CON LOS GRADOS DE REZAGO SOCIAL MAS ALTO"),"")</f>
        <v/>
      </c>
      <c r="N11" s="116"/>
      <c r="O11" s="117"/>
      <c r="P11" s="116"/>
      <c r="Q11" s="118"/>
      <c r="R11" s="119"/>
      <c r="S11" s="120"/>
      <c r="T11" s="121">
        <f t="shared" ref="T11" si="1">SUM(U11:AB11)</f>
        <v>0</v>
      </c>
      <c r="U11" s="122"/>
      <c r="V11" s="122"/>
      <c r="W11" s="123"/>
      <c r="X11" s="123"/>
      <c r="Y11" s="123"/>
      <c r="Z11" s="123"/>
      <c r="AA11" s="124"/>
      <c r="AB11" s="124"/>
      <c r="AC11" s="125"/>
    </row>
    <row r="12" spans="1:50" s="5" customFormat="1" ht="7.2" customHeight="1" x14ac:dyDescent="0.3">
      <c r="A12" s="127"/>
      <c r="B12" s="128"/>
      <c r="C12" s="128"/>
      <c r="D12" s="129"/>
      <c r="E12" s="129"/>
      <c r="F12" s="104"/>
      <c r="G12" s="130"/>
      <c r="H12" s="112" t="str">
        <f>_xlfn.IFNA(VLOOKUP($G12,[1]Marginacion!H$6:I$35,2,0), " ")</f>
        <v xml:space="preserve"> </v>
      </c>
      <c r="I12" s="113" t="str">
        <f>IF($W12&gt;0,VLOOKUP(J12,[1]CLASIFICACIONES!A$3:D$156,3,0),"")</f>
        <v/>
      </c>
      <c r="J12" s="129"/>
      <c r="K12" s="129"/>
      <c r="L12" s="113" t="str">
        <f>IF($W12&gt;0,VLOOKUP($J12,[1]CLASIFICACIONES!A$1:B$156,2,0),"")</f>
        <v/>
      </c>
      <c r="M12" s="113" t="str">
        <f>IF($W12&gt;0,IF(OR($G12="PANINDÍCUARO"),"APLICACIÓN DE ZAP URBANA", "LOCALIDADES CON LOS GRADOS DE REZAGO SOCIAL MAS ALTO"),"")</f>
        <v/>
      </c>
      <c r="N12" s="131"/>
      <c r="O12" s="132"/>
      <c r="P12" s="129"/>
      <c r="Q12" s="128"/>
      <c r="R12" s="128"/>
      <c r="S12" s="128"/>
      <c r="T12" s="133"/>
      <c r="U12" s="134"/>
      <c r="V12" s="134"/>
      <c r="W12" s="134"/>
      <c r="X12" s="134"/>
      <c r="Y12" s="134"/>
      <c r="Z12" s="134"/>
      <c r="AA12" s="129"/>
      <c r="AB12" s="129"/>
      <c r="AC12" s="135"/>
    </row>
    <row r="13" spans="1:50" s="75" customFormat="1" ht="13.2" collapsed="1" x14ac:dyDescent="0.25">
      <c r="A13" s="136">
        <v>7</v>
      </c>
      <c r="B13" s="137">
        <v>1</v>
      </c>
      <c r="C13" s="137">
        <v>1</v>
      </c>
      <c r="D13" s="72">
        <v>612</v>
      </c>
      <c r="E13" s="72">
        <v>61202</v>
      </c>
      <c r="F13" s="138"/>
      <c r="G13" s="73"/>
      <c r="H13" s="76"/>
      <c r="J13" s="76"/>
      <c r="K13" s="73" t="str">
        <f>IF($E13&gt;0,VLOOKUP($E13,[1]COG!$C$6:$D456,2),"")</f>
        <v>INFRAESTRUCTURA EDUCATIVA Y DE INVESTIGACIÓN</v>
      </c>
      <c r="L13" s="139"/>
      <c r="M13" s="140"/>
      <c r="N13" s="141"/>
      <c r="O13" s="142"/>
      <c r="P13" s="141"/>
      <c r="Q13" s="143"/>
      <c r="R13" s="140"/>
      <c r="S13" s="144"/>
      <c r="T13" s="145">
        <f t="shared" ref="T13:AB13" si="2">+SUM(T14:T16)</f>
        <v>0</v>
      </c>
      <c r="U13" s="145">
        <f t="shared" si="2"/>
        <v>0</v>
      </c>
      <c r="V13" s="145">
        <f t="shared" si="2"/>
        <v>0</v>
      </c>
      <c r="W13" s="145">
        <f t="shared" si="2"/>
        <v>0</v>
      </c>
      <c r="X13" s="145">
        <f t="shared" si="2"/>
        <v>0</v>
      </c>
      <c r="Y13" s="145">
        <f t="shared" si="2"/>
        <v>0</v>
      </c>
      <c r="Z13" s="145">
        <f t="shared" si="2"/>
        <v>0</v>
      </c>
      <c r="AA13" s="145">
        <f t="shared" si="2"/>
        <v>0</v>
      </c>
      <c r="AB13" s="145">
        <f t="shared" si="2"/>
        <v>0</v>
      </c>
      <c r="AC13" s="85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</row>
    <row r="14" spans="1:50" s="126" customFormat="1" ht="42.6" hidden="1" customHeight="1" outlineLevel="1" x14ac:dyDescent="0.3">
      <c r="A14" s="146"/>
      <c r="B14" s="108"/>
      <c r="C14" s="108"/>
      <c r="D14" s="109"/>
      <c r="E14" s="109"/>
      <c r="F14" s="110"/>
      <c r="G14" s="111"/>
      <c r="H14" s="112" t="str">
        <f>_xlfn.IFNA(VLOOKUP($G14,[1]Marginacion!H$6:I$35,2,0), " ")</f>
        <v xml:space="preserve"> </v>
      </c>
      <c r="I14" s="113" t="str">
        <f>IF($W14&gt;0,VLOOKUP(J14,[1]CLASIFICACIONES!A$3:D$156,3,0),"")</f>
        <v/>
      </c>
      <c r="J14" s="114"/>
      <c r="K14" s="147"/>
      <c r="L14" s="113" t="str">
        <f>IF($W14&gt;0,VLOOKUP($J14,[1]CLASIFICACIONES!A$1:B$156,2,0),"")</f>
        <v/>
      </c>
      <c r="M14" s="113" t="str">
        <f t="shared" ref="M14:M16" si="3">IF($W14&gt;0,IF(OR($G14="PANINDÍCUARO"),"APLICACIÓN DE ZAP URBANA", "LOCALIDADES CON LOS GRADOS DE REZAGO SOCIAL MAS ALTO"),"")</f>
        <v/>
      </c>
      <c r="N14" s="116"/>
      <c r="O14" s="117"/>
      <c r="P14" s="116"/>
      <c r="Q14" s="148"/>
      <c r="R14" s="119"/>
      <c r="S14" s="120"/>
      <c r="T14" s="121">
        <f>SUM(U14:AB14)</f>
        <v>0</v>
      </c>
      <c r="U14" s="122"/>
      <c r="V14" s="122"/>
      <c r="W14" s="123"/>
      <c r="X14" s="122"/>
      <c r="Y14" s="122"/>
      <c r="Z14" s="123"/>
      <c r="AA14" s="124"/>
      <c r="AB14" s="124"/>
      <c r="AC14" s="125"/>
    </row>
    <row r="15" spans="1:50" s="126" customFormat="1" ht="10.199999999999999" hidden="1" outlineLevel="1" x14ac:dyDescent="0.3">
      <c r="A15" s="146"/>
      <c r="B15" s="108"/>
      <c r="C15" s="108"/>
      <c r="D15" s="109"/>
      <c r="E15" s="109"/>
      <c r="F15" s="110"/>
      <c r="G15" s="111"/>
      <c r="H15" s="112" t="str">
        <f>_xlfn.IFNA(VLOOKUP($G15,[1]Marginacion!H$6:I$35,2,0), " ")</f>
        <v xml:space="preserve"> </v>
      </c>
      <c r="I15" s="113" t="str">
        <f>IF($W15&gt;0,VLOOKUP(J15,[1]CLASIFICACIONES!A$3:D$156,3,0),"")</f>
        <v/>
      </c>
      <c r="J15" s="114"/>
      <c r="K15" s="147"/>
      <c r="L15" s="113" t="str">
        <f>IF($W15&gt;0,VLOOKUP($J15,[1]CLASIFICACIONES!A$1:B$156,2,0),"")</f>
        <v/>
      </c>
      <c r="M15" s="113" t="str">
        <f t="shared" si="3"/>
        <v/>
      </c>
      <c r="N15" s="116"/>
      <c r="O15" s="117"/>
      <c r="P15" s="116"/>
      <c r="Q15" s="148"/>
      <c r="R15" s="119"/>
      <c r="S15" s="120"/>
      <c r="T15" s="121">
        <f>SUM(U15:AB15)</f>
        <v>0</v>
      </c>
      <c r="U15" s="122"/>
      <c r="V15" s="122"/>
      <c r="W15" s="122"/>
      <c r="X15" s="122"/>
      <c r="Y15" s="122"/>
      <c r="Z15" s="123"/>
      <c r="AA15" s="124"/>
      <c r="AB15" s="124"/>
      <c r="AC15" s="125"/>
    </row>
    <row r="16" spans="1:50" s="126" customFormat="1" ht="10.199999999999999" collapsed="1" x14ac:dyDescent="0.3">
      <c r="A16" s="146"/>
      <c r="B16" s="108"/>
      <c r="C16" s="108"/>
      <c r="D16" s="109"/>
      <c r="E16" s="109"/>
      <c r="F16" s="110"/>
      <c r="G16" s="111"/>
      <c r="H16" s="112" t="str">
        <f>_xlfn.IFNA(VLOOKUP($G16,[1]Marginacion!H$6:I$35,2,0), " ")</f>
        <v xml:space="preserve"> </v>
      </c>
      <c r="I16" s="113" t="str">
        <f>IF($W16&gt;0,VLOOKUP(J16,[1]CLASIFICACIONES!A$3:D$156,3,0),"")</f>
        <v/>
      </c>
      <c r="J16" s="114"/>
      <c r="K16" s="147"/>
      <c r="L16" s="113" t="str">
        <f>IF($W16&gt;0,VLOOKUP($J16,[1]CLASIFICACIONES!A$1:B$156,2,0),"")</f>
        <v/>
      </c>
      <c r="M16" s="113" t="str">
        <f t="shared" si="3"/>
        <v/>
      </c>
      <c r="N16" s="116"/>
      <c r="O16" s="117"/>
      <c r="P16" s="116"/>
      <c r="Q16" s="148"/>
      <c r="R16" s="119"/>
      <c r="S16" s="120"/>
      <c r="T16" s="121">
        <f t="shared" ref="T16" si="4">SUM(U16:AB16)</f>
        <v>0</v>
      </c>
      <c r="U16" s="122"/>
      <c r="V16" s="122"/>
      <c r="W16" s="122"/>
      <c r="X16" s="122"/>
      <c r="Y16" s="122"/>
      <c r="Z16" s="123"/>
      <c r="AA16" s="124"/>
      <c r="AB16" s="124"/>
      <c r="AC16" s="125"/>
    </row>
    <row r="17" spans="1:50" s="75" customFormat="1" ht="13.2" x14ac:dyDescent="0.25">
      <c r="A17" s="136">
        <v>7</v>
      </c>
      <c r="B17" s="137">
        <v>8</v>
      </c>
      <c r="C17" s="137">
        <v>1</v>
      </c>
      <c r="D17" s="72">
        <v>612</v>
      </c>
      <c r="E17" s="149">
        <v>61204</v>
      </c>
      <c r="F17" s="138"/>
      <c r="G17" s="73"/>
      <c r="H17" s="150"/>
      <c r="I17" s="151"/>
      <c r="J17" s="76"/>
      <c r="K17" s="73" t="str">
        <f>IF($E17&gt;0,VLOOKUP($E17,[1]COG!$C$6:$D460,2),"")</f>
        <v>ESPACIOS DEPORTIVOS RECREATIVOS Y TURISTICOS</v>
      </c>
      <c r="L17" s="140"/>
      <c r="M17" s="152"/>
      <c r="N17" s="153"/>
      <c r="O17" s="154"/>
      <c r="P17" s="155"/>
      <c r="Q17" s="156"/>
      <c r="R17" s="157"/>
      <c r="S17" s="157"/>
      <c r="T17" s="157">
        <f t="shared" ref="T17:AB17" si="5">SUM(T18:T21)</f>
        <v>3000000</v>
      </c>
      <c r="U17" s="157">
        <f t="shared" si="5"/>
        <v>0</v>
      </c>
      <c r="V17" s="157">
        <f t="shared" si="5"/>
        <v>0</v>
      </c>
      <c r="W17" s="157">
        <f t="shared" si="5"/>
        <v>3000000</v>
      </c>
      <c r="X17" s="157">
        <f t="shared" si="5"/>
        <v>0</v>
      </c>
      <c r="Y17" s="157">
        <f t="shared" si="5"/>
        <v>0</v>
      </c>
      <c r="Z17" s="157">
        <f t="shared" si="5"/>
        <v>0</v>
      </c>
      <c r="AA17" s="157">
        <f t="shared" si="5"/>
        <v>0</v>
      </c>
      <c r="AB17" s="157">
        <f t="shared" si="5"/>
        <v>0</v>
      </c>
      <c r="AC17" s="85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</row>
    <row r="18" spans="1:50" s="106" customFormat="1" ht="112.8" customHeight="1" outlineLevel="1" x14ac:dyDescent="0.3">
      <c r="A18" s="87"/>
      <c r="B18" s="88"/>
      <c r="C18" s="88"/>
      <c r="D18" s="89"/>
      <c r="E18" s="89"/>
      <c r="F18" s="90">
        <v>2</v>
      </c>
      <c r="G18" s="91" t="s">
        <v>45</v>
      </c>
      <c r="H18" s="92" t="str">
        <f>_xlfn.IFNA(VLOOKUP($G18,[1]Marginacion!H$6:I$35,2,0), " ")</f>
        <v>MEDIO</v>
      </c>
      <c r="I18" s="93" t="str">
        <f>IF($W18&gt;0,VLOOKUP(J18,[1]CLASIFICACIONES!A$3:D$156,3,0),"")</f>
        <v>URBANIZACIÓN</v>
      </c>
      <c r="J18" s="94" t="s">
        <v>46</v>
      </c>
      <c r="K18" s="158" t="s">
        <v>47</v>
      </c>
      <c r="L18" s="93" t="str">
        <f>IF($W18&gt;0,VLOOKUP($J18,[1]CLASIFICACIONES!A$1:B$156,2,0),"")</f>
        <v>COMPLEMENTARIO</v>
      </c>
      <c r="M18" s="93" t="str">
        <f>IF($W18&gt;0,IF(OR($G18="MINERAL DE ANGANGUEO"),"APLICACIÓN DE ZAP URBANA", "LOCALIDADES CON LOS GRADOS DE REZAGO SOCIAL MAS ALTO"),"")</f>
        <v>APLICACIÓN DE ZAP URBANA</v>
      </c>
      <c r="N18" s="96" t="s">
        <v>43</v>
      </c>
      <c r="O18" s="97"/>
      <c r="P18" s="96" t="s">
        <v>48</v>
      </c>
      <c r="Q18" s="159"/>
      <c r="R18" s="99"/>
      <c r="S18" s="100"/>
      <c r="T18" s="101">
        <f t="shared" ref="T18:T26" si="6">SUM(U18:AB18)</f>
        <v>1000000</v>
      </c>
      <c r="U18" s="102"/>
      <c r="V18" s="102"/>
      <c r="W18" s="103">
        <v>1000000</v>
      </c>
      <c r="X18" s="102"/>
      <c r="Y18" s="102"/>
      <c r="Z18" s="103"/>
      <c r="AA18" s="104"/>
      <c r="AB18" s="104"/>
      <c r="AC18" s="105"/>
    </row>
    <row r="19" spans="1:50" s="106" customFormat="1" ht="101.4" customHeight="1" outlineLevel="1" x14ac:dyDescent="0.3">
      <c r="A19" s="87"/>
      <c r="B19" s="88"/>
      <c r="C19" s="88"/>
      <c r="D19" s="89"/>
      <c r="E19" s="89"/>
      <c r="F19" s="90">
        <v>3</v>
      </c>
      <c r="G19" s="91" t="s">
        <v>45</v>
      </c>
      <c r="H19" s="92" t="str">
        <f>_xlfn.IFNA(VLOOKUP($G19,[1]Marginacion!H$6:I$35,2,0), " ")</f>
        <v>MEDIO</v>
      </c>
      <c r="I19" s="93" t="str">
        <f>IF($W19&gt;0,VLOOKUP(J19,[1]CLASIFICACIONES!A$3:D$156,3,0),"")</f>
        <v>URBANIZACIÓN</v>
      </c>
      <c r="J19" s="94" t="s">
        <v>46</v>
      </c>
      <c r="K19" s="158" t="s">
        <v>49</v>
      </c>
      <c r="L19" s="93" t="str">
        <f>IF($W19&gt;0,VLOOKUP($J19,[1]CLASIFICACIONES!A$1:B$156,2,0),"")</f>
        <v>COMPLEMENTARIO</v>
      </c>
      <c r="M19" s="93" t="str">
        <f t="shared" ref="M19:M21" si="7">IF($W19&gt;0,IF(OR($G19="MINERAL DE ANGANGUEO"),"APLICACIÓN DE ZAP URBANA", "LOCALIDADES CON LOS GRADOS DE REZAGO SOCIAL MAS ALTO"),"")</f>
        <v>APLICACIÓN DE ZAP URBANA</v>
      </c>
      <c r="N19" s="96" t="s">
        <v>43</v>
      </c>
      <c r="O19" s="97"/>
      <c r="P19" s="96" t="s">
        <v>48</v>
      </c>
      <c r="Q19" s="159"/>
      <c r="R19" s="99"/>
      <c r="S19" s="100"/>
      <c r="T19" s="101">
        <f t="shared" si="6"/>
        <v>1000000</v>
      </c>
      <c r="U19" s="102"/>
      <c r="V19" s="102"/>
      <c r="W19" s="103">
        <v>1000000</v>
      </c>
      <c r="X19" s="102"/>
      <c r="Y19" s="102"/>
      <c r="Z19" s="103"/>
      <c r="AA19" s="104"/>
      <c r="AB19" s="104"/>
      <c r="AC19" s="105"/>
    </row>
    <row r="20" spans="1:50" s="106" customFormat="1" ht="84" customHeight="1" outlineLevel="1" x14ac:dyDescent="0.3">
      <c r="A20" s="87"/>
      <c r="B20" s="88"/>
      <c r="C20" s="88"/>
      <c r="D20" s="89"/>
      <c r="E20" s="89"/>
      <c r="F20" s="90">
        <v>4</v>
      </c>
      <c r="G20" s="91" t="s">
        <v>50</v>
      </c>
      <c r="H20" s="92" t="str">
        <f>_xlfn.IFNA(VLOOKUP($G20,[1]Marginacion!H$6:I$35,2,0), " ")</f>
        <v>MEDIO</v>
      </c>
      <c r="I20" s="93" t="str">
        <f>IF($W20&gt;0,VLOOKUP(J20,[1]CLASIFICACIONES!A$3:D$156,3,0),"")</f>
        <v>URBANIZACIÓN</v>
      </c>
      <c r="J20" s="94" t="s">
        <v>46</v>
      </c>
      <c r="K20" s="158" t="s">
        <v>51</v>
      </c>
      <c r="L20" s="93" t="str">
        <f>IF($W20&gt;0,VLOOKUP($J20,[1]CLASIFICACIONES!A$1:B$156,2,0),"")</f>
        <v>COMPLEMENTARIO</v>
      </c>
      <c r="M20" s="93" t="str">
        <f t="shared" si="7"/>
        <v>LOCALIDADES CON LOS GRADOS DE REZAGO SOCIAL MAS ALTO</v>
      </c>
      <c r="N20" s="96" t="s">
        <v>43</v>
      </c>
      <c r="O20" s="97"/>
      <c r="P20" s="96" t="s">
        <v>48</v>
      </c>
      <c r="Q20" s="159"/>
      <c r="R20" s="99"/>
      <c r="S20" s="100"/>
      <c r="T20" s="101">
        <f t="shared" si="6"/>
        <v>1000000</v>
      </c>
      <c r="U20" s="102"/>
      <c r="V20" s="102"/>
      <c r="W20" s="103">
        <v>1000000</v>
      </c>
      <c r="X20" s="102"/>
      <c r="Y20" s="102"/>
      <c r="Z20" s="103"/>
      <c r="AA20" s="104"/>
      <c r="AB20" s="104"/>
      <c r="AC20" s="105"/>
    </row>
    <row r="21" spans="1:50" s="126" customFormat="1" ht="10.199999999999999" x14ac:dyDescent="0.3">
      <c r="A21" s="146"/>
      <c r="B21" s="108"/>
      <c r="C21" s="108"/>
      <c r="D21" s="109"/>
      <c r="E21" s="109"/>
      <c r="F21" s="110"/>
      <c r="G21" s="111"/>
      <c r="H21" s="112" t="str">
        <f>_xlfn.IFNA(VLOOKUP($G21,[1]Marginacion!H$6:I$35,2,0), " ")</f>
        <v xml:space="preserve"> </v>
      </c>
      <c r="I21" s="113" t="str">
        <f>IF($W21&gt;0,VLOOKUP(J21,[1]CLASIFICACIONES!A$3:D$156,3,0),"")</f>
        <v/>
      </c>
      <c r="J21" s="114"/>
      <c r="K21" s="116"/>
      <c r="L21" s="113" t="str">
        <f>IF($W21&gt;0,VLOOKUP($J21,[1]CLASIFICACIONES!A$1:B$156,2,0),"")</f>
        <v/>
      </c>
      <c r="M21" s="113" t="str">
        <f t="shared" si="7"/>
        <v/>
      </c>
      <c r="N21" s="116"/>
      <c r="O21" s="117"/>
      <c r="P21" s="116"/>
      <c r="Q21" s="118"/>
      <c r="R21" s="119"/>
      <c r="S21" s="120"/>
      <c r="T21" s="121">
        <f t="shared" si="6"/>
        <v>0</v>
      </c>
      <c r="U21" s="122"/>
      <c r="V21" s="122"/>
      <c r="W21" s="122"/>
      <c r="X21" s="122"/>
      <c r="Y21" s="122"/>
      <c r="Z21" s="123"/>
      <c r="AA21" s="124"/>
      <c r="AB21" s="124"/>
      <c r="AC21" s="125"/>
    </row>
    <row r="22" spans="1:50" s="75" customFormat="1" ht="13.2" collapsed="1" x14ac:dyDescent="0.25">
      <c r="A22" s="136">
        <v>7</v>
      </c>
      <c r="B22" s="137">
        <v>1</v>
      </c>
      <c r="C22" s="137">
        <v>1</v>
      </c>
      <c r="D22" s="72">
        <v>613</v>
      </c>
      <c r="E22" s="72">
        <v>61301</v>
      </c>
      <c r="F22" s="153"/>
      <c r="G22" s="73"/>
      <c r="H22" s="150"/>
      <c r="I22" s="151"/>
      <c r="J22" s="76"/>
      <c r="K22" s="73" t="str">
        <f>IF($E22&gt;0,VLOOKUP($E22,[1]COG!$C$6:$D470,2),"")</f>
        <v>OBRAS PARA LA EXTRACCIÓN, CONDUCCIÓN Y SUMINISTRO DE AGUA</v>
      </c>
      <c r="L22" s="139"/>
      <c r="M22" s="140"/>
      <c r="N22" s="141"/>
      <c r="O22" s="142"/>
      <c r="P22" s="141"/>
      <c r="Q22" s="143"/>
      <c r="R22" s="140"/>
      <c r="S22" s="144"/>
      <c r="T22" s="145">
        <f t="shared" ref="T22:AB22" si="8">+SUM(T23:T26)</f>
        <v>0</v>
      </c>
      <c r="U22" s="145">
        <f t="shared" si="8"/>
        <v>0</v>
      </c>
      <c r="V22" s="145">
        <f t="shared" si="8"/>
        <v>0</v>
      </c>
      <c r="W22" s="145">
        <f t="shared" si="8"/>
        <v>0</v>
      </c>
      <c r="X22" s="145">
        <f t="shared" si="8"/>
        <v>0</v>
      </c>
      <c r="Y22" s="145">
        <f t="shared" si="8"/>
        <v>0</v>
      </c>
      <c r="Z22" s="145">
        <f t="shared" si="8"/>
        <v>0</v>
      </c>
      <c r="AA22" s="145">
        <f t="shared" si="8"/>
        <v>0</v>
      </c>
      <c r="AB22" s="145">
        <f t="shared" si="8"/>
        <v>0</v>
      </c>
      <c r="AC22" s="85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</row>
    <row r="23" spans="1:50" s="126" customFormat="1" ht="10.199999999999999" hidden="1" outlineLevel="1" x14ac:dyDescent="0.3">
      <c r="A23" s="146"/>
      <c r="B23" s="108"/>
      <c r="C23" s="108"/>
      <c r="D23" s="109"/>
      <c r="E23" s="109"/>
      <c r="F23" s="110"/>
      <c r="G23" s="111"/>
      <c r="H23" s="112" t="str">
        <f>_xlfn.IFNA(VLOOKUP($G23,[1]Marginacion!H$6:I$35,2,0), " ")</f>
        <v xml:space="preserve"> </v>
      </c>
      <c r="I23" s="113" t="str">
        <f>IF($W23&gt;0,VLOOKUP(J23,[1]CLASIFICACIONES!A$3:D$156,3,0),"")</f>
        <v/>
      </c>
      <c r="J23" s="114"/>
      <c r="K23" s="115"/>
      <c r="L23" s="113" t="str">
        <f>IF($W23&gt;0,VLOOKUP($J23,[1]CLASIFICACIONES!A$1:B$156,2,0),"")</f>
        <v/>
      </c>
      <c r="M23" s="113" t="str">
        <f t="shared" ref="M23:M26" si="9">IF($W23&gt;0,IF(OR($G23="PANINDÍCUARO"),"APLICACIÓN DE ZAP URBANA", "LOCALIDADES CON LOS GRADOS DE REZAGO SOCIAL MAS ALTO"),"")</f>
        <v/>
      </c>
      <c r="N23" s="116"/>
      <c r="O23" s="117"/>
      <c r="P23" s="116"/>
      <c r="Q23" s="148"/>
      <c r="R23" s="119"/>
      <c r="S23" s="120"/>
      <c r="T23" s="121">
        <f t="shared" si="6"/>
        <v>0</v>
      </c>
      <c r="U23" s="122"/>
      <c r="V23" s="122"/>
      <c r="W23" s="123"/>
      <c r="X23" s="122"/>
      <c r="Y23" s="122"/>
      <c r="Z23" s="123"/>
      <c r="AA23" s="124"/>
      <c r="AB23" s="124"/>
      <c r="AC23" s="125"/>
    </row>
    <row r="24" spans="1:50" s="126" customFormat="1" ht="10.199999999999999" hidden="1" outlineLevel="1" x14ac:dyDescent="0.3">
      <c r="A24" s="146"/>
      <c r="B24" s="108"/>
      <c r="C24" s="108"/>
      <c r="D24" s="109"/>
      <c r="E24" s="109"/>
      <c r="F24" s="110"/>
      <c r="G24" s="111"/>
      <c r="H24" s="112" t="str">
        <f>_xlfn.IFNA(VLOOKUP($G24,[1]Marginacion!H$6:I$35,2,0), " ")</f>
        <v xml:space="preserve"> </v>
      </c>
      <c r="I24" s="113" t="str">
        <f>IF($W24&gt;0,VLOOKUP(J24,[1]CLASIFICACIONES!A$3:D$156,3,0),"")</f>
        <v/>
      </c>
      <c r="J24" s="114"/>
      <c r="K24" s="115"/>
      <c r="L24" s="113" t="str">
        <f>IF($W24&gt;0,VLOOKUP($J24,[1]CLASIFICACIONES!A$1:B$156,2,0),"")</f>
        <v/>
      </c>
      <c r="M24" s="113" t="str">
        <f t="shared" si="9"/>
        <v/>
      </c>
      <c r="N24" s="116"/>
      <c r="O24" s="117"/>
      <c r="P24" s="116"/>
      <c r="Q24" s="148"/>
      <c r="R24" s="119"/>
      <c r="S24" s="120"/>
      <c r="T24" s="121">
        <f t="shared" si="6"/>
        <v>0</v>
      </c>
      <c r="U24" s="122"/>
      <c r="V24" s="122"/>
      <c r="W24" s="122"/>
      <c r="X24" s="122"/>
      <c r="Y24" s="122"/>
      <c r="Z24" s="123"/>
      <c r="AA24" s="124"/>
      <c r="AB24" s="124"/>
      <c r="AC24" s="125"/>
    </row>
    <row r="25" spans="1:50" s="126" customFormat="1" ht="10.199999999999999" hidden="1" outlineLevel="1" x14ac:dyDescent="0.3">
      <c r="A25" s="146"/>
      <c r="B25" s="108"/>
      <c r="C25" s="108"/>
      <c r="D25" s="109"/>
      <c r="E25" s="109"/>
      <c r="F25" s="110"/>
      <c r="G25" s="111"/>
      <c r="H25" s="112" t="str">
        <f>_xlfn.IFNA(VLOOKUP($G25,[1]Marginacion!H$6:I$35,2,0), " ")</f>
        <v xml:space="preserve"> </v>
      </c>
      <c r="I25" s="113" t="str">
        <f>IF($W25&gt;0,VLOOKUP(J25,[1]CLASIFICACIONES!A$3:D$156,3,0),"")</f>
        <v/>
      </c>
      <c r="J25" s="114"/>
      <c r="K25" s="115"/>
      <c r="L25" s="113" t="str">
        <f>IF($W25&gt;0,VLOOKUP($J25,[1]CLASIFICACIONES!A$1:B$156,2,0),"")</f>
        <v/>
      </c>
      <c r="M25" s="113" t="str">
        <f t="shared" si="9"/>
        <v/>
      </c>
      <c r="N25" s="116"/>
      <c r="O25" s="117"/>
      <c r="P25" s="116"/>
      <c r="Q25" s="148"/>
      <c r="R25" s="119"/>
      <c r="S25" s="120"/>
      <c r="T25" s="121">
        <f t="shared" si="6"/>
        <v>0</v>
      </c>
      <c r="U25" s="122"/>
      <c r="V25" s="122"/>
      <c r="W25" s="122"/>
      <c r="X25" s="122"/>
      <c r="Y25" s="122"/>
      <c r="Z25" s="123"/>
      <c r="AA25" s="124"/>
      <c r="AB25" s="124"/>
      <c r="AC25" s="125"/>
    </row>
    <row r="26" spans="1:50" s="126" customFormat="1" ht="10.199999999999999" collapsed="1" x14ac:dyDescent="0.3">
      <c r="A26" s="146"/>
      <c r="B26" s="108"/>
      <c r="C26" s="108"/>
      <c r="D26" s="109"/>
      <c r="E26" s="109"/>
      <c r="F26" s="110"/>
      <c r="G26" s="160"/>
      <c r="H26" s="112"/>
      <c r="I26" s="113"/>
      <c r="J26" s="114"/>
      <c r="K26" s="161"/>
      <c r="L26" s="113"/>
      <c r="M26" s="113" t="str">
        <f t="shared" si="9"/>
        <v/>
      </c>
      <c r="N26" s="116"/>
      <c r="O26" s="117"/>
      <c r="P26" s="116"/>
      <c r="Q26" s="118"/>
      <c r="R26" s="119"/>
      <c r="S26" s="120"/>
      <c r="T26" s="121">
        <f t="shared" si="6"/>
        <v>0</v>
      </c>
      <c r="U26" s="122"/>
      <c r="V26" s="122"/>
      <c r="W26" s="122"/>
      <c r="X26" s="122"/>
      <c r="Y26" s="122"/>
      <c r="Z26" s="123"/>
      <c r="AA26" s="124"/>
      <c r="AB26" s="124"/>
      <c r="AC26" s="125"/>
    </row>
    <row r="27" spans="1:50" s="75" customFormat="1" ht="13.2" x14ac:dyDescent="0.25">
      <c r="A27" s="136">
        <v>7</v>
      </c>
      <c r="B27" s="137">
        <v>1</v>
      </c>
      <c r="C27" s="137">
        <v>1</v>
      </c>
      <c r="D27" s="72">
        <v>614</v>
      </c>
      <c r="E27" s="72">
        <v>61403</v>
      </c>
      <c r="F27" s="153"/>
      <c r="G27" s="73"/>
      <c r="H27" s="150"/>
      <c r="I27" s="151"/>
      <c r="J27" s="76"/>
      <c r="K27" s="73" t="str">
        <f>IF($E27&gt;0,VLOOKUP($E27,[1]COG!$C$6:$D475,2),"")</f>
        <v>SUMINISTRO DE ENERGIA ELECTRICA EN ZONAS HABITACIONALES</v>
      </c>
      <c r="L27" s="139"/>
      <c r="M27" s="140"/>
      <c r="N27" s="141"/>
      <c r="O27" s="141"/>
      <c r="P27" s="141"/>
      <c r="Q27" s="140"/>
      <c r="R27" s="140"/>
      <c r="S27" s="144"/>
      <c r="T27" s="145">
        <f t="shared" ref="T27:AB27" si="10">+SUM(T28:T29)</f>
        <v>750000</v>
      </c>
      <c r="U27" s="145">
        <f t="shared" si="10"/>
        <v>0</v>
      </c>
      <c r="V27" s="145">
        <f t="shared" si="10"/>
        <v>0</v>
      </c>
      <c r="W27" s="145">
        <f t="shared" si="10"/>
        <v>750000</v>
      </c>
      <c r="X27" s="145">
        <f t="shared" si="10"/>
        <v>0</v>
      </c>
      <c r="Y27" s="145">
        <f t="shared" si="10"/>
        <v>0</v>
      </c>
      <c r="Z27" s="145">
        <f t="shared" si="10"/>
        <v>0</v>
      </c>
      <c r="AA27" s="145">
        <f t="shared" si="10"/>
        <v>0</v>
      </c>
      <c r="AB27" s="145">
        <f t="shared" si="10"/>
        <v>0</v>
      </c>
      <c r="AC27" s="85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</row>
    <row r="28" spans="1:50" s="106" customFormat="1" ht="102" customHeight="1" outlineLevel="1" x14ac:dyDescent="0.3">
      <c r="A28" s="87"/>
      <c r="B28" s="88"/>
      <c r="C28" s="88"/>
      <c r="D28" s="89"/>
      <c r="E28" s="89"/>
      <c r="F28" s="90">
        <v>5</v>
      </c>
      <c r="G28" s="91" t="s">
        <v>45</v>
      </c>
      <c r="H28" s="92" t="str">
        <f>_xlfn.IFNA(VLOOKUP($G28,[1]Marginacion!H$6:I$35,2,0), " ")</f>
        <v>MEDIO</v>
      </c>
      <c r="I28" s="93" t="str">
        <f>IF($W28&gt;0,VLOOKUP(J28,[1]CLASIFICACIONES!A$3:D$156,3,0),"")</f>
        <v>ELECTRIFICACIÓN RURAL Y DE COLONIAS POBRES</v>
      </c>
      <c r="J28" s="94" t="s">
        <v>52</v>
      </c>
      <c r="K28" s="158" t="s">
        <v>53</v>
      </c>
      <c r="L28" s="93" t="str">
        <f>IF($W28&gt;0,VLOOKUP($J28,[1]CLASIFICACIONES!A$1:B$156,2,0),"")</f>
        <v>DIRECTA</v>
      </c>
      <c r="M28" s="93" t="str">
        <f t="shared" ref="M28:M33" si="11">IF($W28&gt;0,IF(OR($G28="MINERAL DE ANGANGUEO"),"APLICACIÓN DE ZAP URBANA", "LOCALIDADES CON LOS GRADOS DE REZAGO SOCIAL MAS ALTO"),"")</f>
        <v>APLICACIÓN DE ZAP URBANA</v>
      </c>
      <c r="N28" s="96" t="s">
        <v>43</v>
      </c>
      <c r="O28" s="97">
        <v>310</v>
      </c>
      <c r="P28" s="96" t="s">
        <v>54</v>
      </c>
      <c r="Q28" s="159"/>
      <c r="R28" s="99"/>
      <c r="S28" s="100"/>
      <c r="T28" s="101">
        <f t="shared" ref="T28:T29" si="12">SUM(U28:AB28)</f>
        <v>750000</v>
      </c>
      <c r="U28" s="102"/>
      <c r="V28" s="102"/>
      <c r="W28" s="102">
        <v>750000</v>
      </c>
      <c r="X28" s="102"/>
      <c r="Y28" s="102"/>
      <c r="Z28" s="103"/>
      <c r="AA28" s="104"/>
      <c r="AB28" s="104"/>
      <c r="AC28" s="105"/>
    </row>
    <row r="29" spans="1:50" s="126" customFormat="1" ht="10.199999999999999" x14ac:dyDescent="0.3">
      <c r="A29" s="146"/>
      <c r="B29" s="108"/>
      <c r="C29" s="108"/>
      <c r="D29" s="109"/>
      <c r="E29" s="109"/>
      <c r="F29" s="110"/>
      <c r="G29" s="111"/>
      <c r="H29" s="112" t="str">
        <f>_xlfn.IFNA(VLOOKUP($G29,[1]Marginacion!H$6:I$35,2,0), " ")</f>
        <v xml:space="preserve"> </v>
      </c>
      <c r="I29" s="113" t="str">
        <f>IF($W29&gt;0,VLOOKUP(J29,[1]CLASIFICACIONES!A$3:D$156,3,0),"")</f>
        <v/>
      </c>
      <c r="J29" s="114"/>
      <c r="K29" s="147"/>
      <c r="L29" s="113" t="str">
        <f>IF($W29&gt;0,VLOOKUP($J29,[1]CLASIFICACIONES!A$1:B$156,2,0),"")</f>
        <v/>
      </c>
      <c r="M29" s="113" t="str">
        <f t="shared" si="11"/>
        <v/>
      </c>
      <c r="N29" s="116"/>
      <c r="O29" s="117"/>
      <c r="P29" s="116"/>
      <c r="Q29" s="148"/>
      <c r="R29" s="119"/>
      <c r="S29" s="120"/>
      <c r="T29" s="121">
        <f t="shared" si="12"/>
        <v>0</v>
      </c>
      <c r="U29" s="122"/>
      <c r="V29" s="122"/>
      <c r="W29" s="122"/>
      <c r="X29" s="122"/>
      <c r="Y29" s="122"/>
      <c r="Z29" s="123"/>
      <c r="AA29" s="124"/>
      <c r="AB29" s="124"/>
      <c r="AC29" s="125"/>
    </row>
    <row r="30" spans="1:50" s="106" customFormat="1" x14ac:dyDescent="0.25">
      <c r="A30" s="136">
        <v>7</v>
      </c>
      <c r="B30" s="137">
        <v>2</v>
      </c>
      <c r="C30" s="137">
        <v>1</v>
      </c>
      <c r="D30" s="72">
        <v>614</v>
      </c>
      <c r="E30" s="72">
        <v>61402</v>
      </c>
      <c r="F30" s="153"/>
      <c r="G30" s="73"/>
      <c r="H30" s="150"/>
      <c r="I30" s="151"/>
      <c r="J30" s="150"/>
      <c r="K30" s="73" t="str">
        <f>IF($E30&gt;0,VLOOKUP($E30,[1]COG!$C$6:$D479,2),"")</f>
        <v>SUMINISTRO DE AGUA POTABLE EN ZONAS HABITACIONALES</v>
      </c>
      <c r="L30" s="139"/>
      <c r="M30" s="162"/>
      <c r="N30" s="163"/>
      <c r="O30" s="164"/>
      <c r="P30" s="163"/>
      <c r="Q30" s="165"/>
      <c r="R30" s="166"/>
      <c r="S30" s="167"/>
      <c r="T30" s="145">
        <f t="shared" ref="T30:AB30" si="13">SUM(T31:T33)</f>
        <v>1450000</v>
      </c>
      <c r="U30" s="145">
        <f t="shared" si="13"/>
        <v>0</v>
      </c>
      <c r="V30" s="145">
        <f t="shared" si="13"/>
        <v>0</v>
      </c>
      <c r="W30" s="145">
        <f t="shared" si="13"/>
        <v>1450000</v>
      </c>
      <c r="X30" s="145">
        <f t="shared" si="13"/>
        <v>0</v>
      </c>
      <c r="Y30" s="145">
        <f t="shared" si="13"/>
        <v>0</v>
      </c>
      <c r="Z30" s="145">
        <f t="shared" si="13"/>
        <v>0</v>
      </c>
      <c r="AA30" s="145">
        <f t="shared" si="13"/>
        <v>0</v>
      </c>
      <c r="AB30" s="145">
        <f t="shared" si="13"/>
        <v>0</v>
      </c>
      <c r="AC30" s="105"/>
    </row>
    <row r="31" spans="1:50" s="106" customFormat="1" ht="83.4" customHeight="1" outlineLevel="1" x14ac:dyDescent="0.3">
      <c r="A31" s="87"/>
      <c r="B31" s="88"/>
      <c r="C31" s="88"/>
      <c r="D31" s="89"/>
      <c r="E31" s="89"/>
      <c r="F31" s="90">
        <v>6</v>
      </c>
      <c r="G31" s="91" t="s">
        <v>55</v>
      </c>
      <c r="H31" s="92">
        <f>_xlfn.IFNA(VLOOKUP($G31,[1]Marginacion!H$6:I$35,2,0), " ")</f>
        <v>0</v>
      </c>
      <c r="I31" s="93" t="str">
        <f>IF($W31&gt;0,VLOOKUP(J31,[1]CLASIFICACIONES!A$3:D$156,3,0),"")</f>
        <v>AGUA ENTUBADA (ACCESO A SERVICIOS BÁSICOS DE LA VIVIENDA)</v>
      </c>
      <c r="J31" s="94" t="s">
        <v>56</v>
      </c>
      <c r="K31" s="95" t="s">
        <v>57</v>
      </c>
      <c r="L31" s="93" t="str">
        <f>IF($W31&gt;0,VLOOKUP($J31,[1]CLASIFICACIONES!A$1:B$156,2,0),"")</f>
        <v>DIRECTA</v>
      </c>
      <c r="M31" s="93" t="str">
        <f t="shared" si="11"/>
        <v>LOCALIDADES CON LOS GRADOS DE REZAGO SOCIAL MAS ALTO</v>
      </c>
      <c r="N31" s="96" t="s">
        <v>43</v>
      </c>
      <c r="O31" s="97">
        <v>350</v>
      </c>
      <c r="P31" s="96" t="s">
        <v>54</v>
      </c>
      <c r="Q31" s="159"/>
      <c r="R31" s="99"/>
      <c r="S31" s="100"/>
      <c r="T31" s="101">
        <f t="shared" ref="T31:T32" si="14">SUM(U31:AB31)</f>
        <v>700000</v>
      </c>
      <c r="U31" s="102"/>
      <c r="V31" s="102"/>
      <c r="W31" s="103">
        <v>700000</v>
      </c>
      <c r="X31" s="102"/>
      <c r="Y31" s="102"/>
      <c r="Z31" s="103"/>
      <c r="AA31" s="104"/>
      <c r="AB31" s="104"/>
      <c r="AC31" s="105"/>
    </row>
    <row r="32" spans="1:50" s="106" customFormat="1" ht="87.6" customHeight="1" outlineLevel="1" x14ac:dyDescent="0.3">
      <c r="A32" s="87"/>
      <c r="B32" s="88"/>
      <c r="C32" s="88"/>
      <c r="D32" s="89"/>
      <c r="E32" s="89"/>
      <c r="F32" s="90">
        <v>7</v>
      </c>
      <c r="G32" s="91" t="s">
        <v>58</v>
      </c>
      <c r="H32" s="92">
        <f>_xlfn.IFNA(VLOOKUP($G32,[1]Marginacion!H$6:I$35,2,0), " ")</f>
        <v>0</v>
      </c>
      <c r="I32" s="93" t="str">
        <f>IF($W32&gt;0,VLOOKUP(J32,[1]CLASIFICACIONES!A$3:D$156,3,0),"")</f>
        <v>AGUA ENTUBADA (ACCESO A SERVICIOS BÁSICOS DE LA VIVIENDA)</v>
      </c>
      <c r="J32" s="94" t="s">
        <v>56</v>
      </c>
      <c r="K32" s="95" t="s">
        <v>59</v>
      </c>
      <c r="L32" s="93" t="str">
        <f>IF($W32&gt;0,VLOOKUP($J32,[1]CLASIFICACIONES!A$1:B$156,2,0),"")</f>
        <v>DIRECTA</v>
      </c>
      <c r="M32" s="93" t="str">
        <f t="shared" si="11"/>
        <v>LOCALIDADES CON LOS GRADOS DE REZAGO SOCIAL MAS ALTO</v>
      </c>
      <c r="N32" s="96" t="s">
        <v>43</v>
      </c>
      <c r="O32" s="97">
        <v>500</v>
      </c>
      <c r="P32" s="96" t="s">
        <v>54</v>
      </c>
      <c r="Q32" s="159"/>
      <c r="R32" s="99"/>
      <c r="S32" s="100"/>
      <c r="T32" s="101">
        <f t="shared" si="14"/>
        <v>750000</v>
      </c>
      <c r="U32" s="102"/>
      <c r="V32" s="102"/>
      <c r="W32" s="103">
        <v>750000</v>
      </c>
      <c r="X32" s="102"/>
      <c r="Y32" s="102"/>
      <c r="Z32" s="103"/>
      <c r="AA32" s="104"/>
      <c r="AB32" s="104"/>
      <c r="AC32" s="105"/>
    </row>
    <row r="33" spans="1:50" s="126" customFormat="1" ht="10.199999999999999" x14ac:dyDescent="0.3">
      <c r="A33" s="146"/>
      <c r="B33" s="108"/>
      <c r="C33" s="108"/>
      <c r="D33" s="109"/>
      <c r="E33" s="109"/>
      <c r="F33" s="110"/>
      <c r="G33" s="160"/>
      <c r="H33" s="112"/>
      <c r="I33" s="113"/>
      <c r="J33" s="168"/>
      <c r="K33" s="169"/>
      <c r="L33" s="113"/>
      <c r="M33" s="113" t="str">
        <f t="shared" si="11"/>
        <v/>
      </c>
      <c r="N33" s="116"/>
      <c r="O33" s="117"/>
      <c r="P33" s="116"/>
      <c r="Q33" s="148"/>
      <c r="R33" s="119"/>
      <c r="S33" s="120"/>
      <c r="T33" s="121"/>
      <c r="U33" s="122"/>
      <c r="V33" s="122"/>
      <c r="W33" s="122"/>
      <c r="X33" s="122"/>
      <c r="Y33" s="122"/>
      <c r="Z33" s="123"/>
      <c r="AA33" s="124"/>
      <c r="AB33" s="124"/>
      <c r="AC33" s="125"/>
    </row>
    <row r="34" spans="1:50" s="75" customFormat="1" ht="13.2" collapsed="1" x14ac:dyDescent="0.25">
      <c r="A34" s="136">
        <v>7</v>
      </c>
      <c r="B34" s="137">
        <v>8</v>
      </c>
      <c r="C34" s="137">
        <v>1</v>
      </c>
      <c r="D34" s="72">
        <v>614</v>
      </c>
      <c r="E34" s="149">
        <v>61404</v>
      </c>
      <c r="F34" s="138"/>
      <c r="G34" s="73"/>
      <c r="H34" s="150"/>
      <c r="I34" s="151"/>
      <c r="J34" s="76"/>
      <c r="K34" s="73" t="str">
        <f>IF($E34&gt;0,VLOOKUP($E34,[1]COG!$C$6:$D488,2),"")</f>
        <v>ALUMBRADO PUBLICO</v>
      </c>
      <c r="L34" s="170"/>
      <c r="M34" s="171"/>
      <c r="N34" s="172"/>
      <c r="O34" s="154"/>
      <c r="P34" s="153"/>
      <c r="Q34" s="156"/>
      <c r="R34" s="173"/>
      <c r="S34" s="173"/>
      <c r="T34" s="157">
        <f>SUM(T35:T38)</f>
        <v>0</v>
      </c>
      <c r="U34" s="157">
        <f t="shared" ref="U34:AB34" si="15">SUM(U35:U38)</f>
        <v>0</v>
      </c>
      <c r="V34" s="157">
        <f t="shared" si="15"/>
        <v>0</v>
      </c>
      <c r="W34" s="157">
        <f t="shared" si="15"/>
        <v>0</v>
      </c>
      <c r="X34" s="157">
        <f t="shared" si="15"/>
        <v>0</v>
      </c>
      <c r="Y34" s="157">
        <f t="shared" si="15"/>
        <v>0</v>
      </c>
      <c r="Z34" s="157">
        <f t="shared" si="15"/>
        <v>0</v>
      </c>
      <c r="AA34" s="157">
        <f t="shared" si="15"/>
        <v>0</v>
      </c>
      <c r="AB34" s="157">
        <f t="shared" si="15"/>
        <v>0</v>
      </c>
      <c r="AC34" s="85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</row>
    <row r="35" spans="1:50" s="126" customFormat="1" ht="10.199999999999999" hidden="1" outlineLevel="1" x14ac:dyDescent="0.3">
      <c r="A35" s="146"/>
      <c r="B35" s="108"/>
      <c r="C35" s="108"/>
      <c r="D35" s="109"/>
      <c r="E35" s="109"/>
      <c r="F35" s="110"/>
      <c r="G35" s="111"/>
      <c r="H35" s="112" t="str">
        <f>_xlfn.IFNA(VLOOKUP($G35,[1]Marginacion!H$6:I$35,2,0), " ")</f>
        <v xml:space="preserve"> </v>
      </c>
      <c r="I35" s="113" t="str">
        <f>IF($W35&gt;0,VLOOKUP(J35,[1]CLASIFICACIONES!A$3:D$156,3,0),"")</f>
        <v/>
      </c>
      <c r="J35" s="114"/>
      <c r="K35" s="115"/>
      <c r="L35" s="113" t="str">
        <f>IF($W35&gt;0,VLOOKUP($J35,[1]CLASIFICACIONES!A$1:B$156,2,0),"")</f>
        <v/>
      </c>
      <c r="M35" s="113" t="str">
        <f>IF($W35&gt;0,IF(OR($G35="PANINDÍCUARO"),"APLICACIÓN DE ZAP URBANA", "LOCALIDADES CON LOS GRADOS DE REZAGO SOCIAL MAS ALTO"),"")</f>
        <v/>
      </c>
      <c r="N35" s="116"/>
      <c r="O35" s="117"/>
      <c r="P35" s="116"/>
      <c r="Q35" s="118"/>
      <c r="R35" s="119"/>
      <c r="S35" s="120"/>
      <c r="T35" s="121">
        <f t="shared" ref="T35:T38" si="16">SUM(U35:AB35)</f>
        <v>0</v>
      </c>
      <c r="U35" s="122"/>
      <c r="V35" s="122"/>
      <c r="W35" s="123"/>
      <c r="X35" s="122"/>
      <c r="Y35" s="122"/>
      <c r="Z35" s="123"/>
      <c r="AA35" s="124"/>
      <c r="AB35" s="124"/>
      <c r="AC35" s="125"/>
    </row>
    <row r="36" spans="1:50" s="126" customFormat="1" ht="10.199999999999999" hidden="1" outlineLevel="1" x14ac:dyDescent="0.3">
      <c r="A36" s="146"/>
      <c r="B36" s="108"/>
      <c r="C36" s="108"/>
      <c r="D36" s="109"/>
      <c r="E36" s="109"/>
      <c r="F36" s="110"/>
      <c r="G36" s="111"/>
      <c r="H36" s="112" t="str">
        <f>_xlfn.IFNA(VLOOKUP($G36,[1]Marginacion!H$6:I$35,2,0), " ")</f>
        <v xml:space="preserve"> </v>
      </c>
      <c r="I36" s="113"/>
      <c r="J36" s="114"/>
      <c r="K36" s="115"/>
      <c r="L36" s="113" t="str">
        <f>IF($W36&gt;0,VLOOKUP($J36,[1]CLASIFICACIONES!A$1:B$156,2,0),"")</f>
        <v/>
      </c>
      <c r="M36" s="113" t="str">
        <f>IF($W36&gt;0,IF(OR($G36="PANINDÍCUARO"),"APLICACIÓN DE ZAP URBANA", "LOCALIDADES CON LOS GRADOS DE REZAGO SOCIAL MAS ALTO"),"")</f>
        <v/>
      </c>
      <c r="N36" s="116"/>
      <c r="O36" s="117"/>
      <c r="P36" s="116"/>
      <c r="Q36" s="118"/>
      <c r="R36" s="119"/>
      <c r="S36" s="120"/>
      <c r="T36" s="121">
        <f t="shared" si="16"/>
        <v>0</v>
      </c>
      <c r="U36" s="122"/>
      <c r="V36" s="122"/>
      <c r="W36" s="123"/>
      <c r="X36" s="122"/>
      <c r="Y36" s="122"/>
      <c r="Z36" s="123"/>
      <c r="AA36" s="124"/>
      <c r="AB36" s="124"/>
      <c r="AC36" s="125"/>
    </row>
    <row r="37" spans="1:50" s="126" customFormat="1" ht="10.199999999999999" hidden="1" outlineLevel="1" x14ac:dyDescent="0.3">
      <c r="A37" s="146"/>
      <c r="B37" s="108"/>
      <c r="C37" s="108"/>
      <c r="D37" s="109"/>
      <c r="E37" s="109"/>
      <c r="F37" s="110"/>
      <c r="G37" s="111"/>
      <c r="H37" s="112" t="str">
        <f>_xlfn.IFNA(VLOOKUP($G37,[1]Marginacion!H$6:I$35,2,0), " ")</f>
        <v xml:space="preserve"> </v>
      </c>
      <c r="I37" s="113"/>
      <c r="J37" s="114"/>
      <c r="K37" s="115"/>
      <c r="L37" s="113" t="str">
        <f>IF($W37&gt;0,VLOOKUP($J37,[1]CLASIFICACIONES!A$1:B$156,2,0),"")</f>
        <v/>
      </c>
      <c r="M37" s="113" t="str">
        <f>IF($W37&gt;0,IF(OR($G37="PANINDÍCUARO"),"APLICACIÓN DE ZAP URBANA", "LOCALIDADES CON LOS GRADOS DE REZAGO SOCIAL MAS ALTO"),"")</f>
        <v/>
      </c>
      <c r="N37" s="116"/>
      <c r="O37" s="117"/>
      <c r="P37" s="116"/>
      <c r="Q37" s="118"/>
      <c r="R37" s="119"/>
      <c r="S37" s="120"/>
      <c r="T37" s="121">
        <f t="shared" si="16"/>
        <v>0</v>
      </c>
      <c r="U37" s="122"/>
      <c r="V37" s="122"/>
      <c r="W37" s="123"/>
      <c r="X37" s="122"/>
      <c r="Y37" s="122"/>
      <c r="Z37" s="123"/>
      <c r="AA37" s="124"/>
      <c r="AB37" s="124"/>
      <c r="AC37" s="125"/>
    </row>
    <row r="38" spans="1:50" s="126" customFormat="1" ht="10.199999999999999" collapsed="1" x14ac:dyDescent="0.3">
      <c r="A38" s="146"/>
      <c r="B38" s="108"/>
      <c r="C38" s="108"/>
      <c r="D38" s="109"/>
      <c r="E38" s="109"/>
      <c r="F38" s="110"/>
      <c r="G38" s="111"/>
      <c r="H38" s="112" t="str">
        <f>_xlfn.IFNA(VLOOKUP($G38,[1]Marginacion!H$6:I$35,2,0), " ")</f>
        <v xml:space="preserve"> </v>
      </c>
      <c r="I38" s="113" t="str">
        <f>IF($W38&gt;0,VLOOKUP(J38,[1]CLASIFICACIONES!A$3:D$156,3,0),"")</f>
        <v/>
      </c>
      <c r="J38" s="114"/>
      <c r="K38" s="115"/>
      <c r="L38" s="113" t="str">
        <f>IF($W38&gt;0,VLOOKUP($J38,[1]CLASIFICACIONES!A$1:B$156,2,0),"")</f>
        <v/>
      </c>
      <c r="M38" s="113" t="str">
        <f>IF($W38&gt;0,IF(OR($G38="PANINDÍCUARO"),"APLICACIÓN DE ZAP URBANA", "LOCALIDADES CON LOS GRADOS DE REZAGO SOCIAL MAS ALTO"),"")</f>
        <v/>
      </c>
      <c r="N38" s="116"/>
      <c r="O38" s="117"/>
      <c r="P38" s="116"/>
      <c r="Q38" s="148"/>
      <c r="R38" s="119"/>
      <c r="S38" s="120"/>
      <c r="T38" s="121">
        <f t="shared" si="16"/>
        <v>0</v>
      </c>
      <c r="U38" s="122"/>
      <c r="V38" s="122"/>
      <c r="W38" s="122"/>
      <c r="X38" s="122"/>
      <c r="Y38" s="122"/>
      <c r="Z38" s="123"/>
      <c r="AA38" s="124"/>
      <c r="AB38" s="124"/>
      <c r="AC38" s="125"/>
    </row>
    <row r="39" spans="1:50" s="75" customFormat="1" ht="13.2" collapsed="1" x14ac:dyDescent="0.25">
      <c r="A39" s="136">
        <v>7</v>
      </c>
      <c r="B39" s="137">
        <v>8</v>
      </c>
      <c r="C39" s="137">
        <v>1</v>
      </c>
      <c r="D39" s="72">
        <v>615</v>
      </c>
      <c r="E39" s="149">
        <v>61503</v>
      </c>
      <c r="F39" s="138"/>
      <c r="G39" s="73"/>
      <c r="H39" s="150"/>
      <c r="I39" s="151"/>
      <c r="J39" s="76"/>
      <c r="K39" s="73" t="str">
        <f>IF($E39&gt;0,VLOOKUP($E39,[1]COG!$C$6:$D491,2),"")</f>
        <v>CONSTRUCCION REHABILITACION Y MANTENIMIENTO DE CAMINOS RURALES</v>
      </c>
      <c r="L39" s="170"/>
      <c r="M39" s="171"/>
      <c r="N39" s="172"/>
      <c r="O39" s="154"/>
      <c r="P39" s="153"/>
      <c r="Q39" s="156"/>
      <c r="R39" s="173"/>
      <c r="S39" s="173"/>
      <c r="T39" s="157">
        <f>SUM(T40:T47)</f>
        <v>0</v>
      </c>
      <c r="U39" s="157">
        <f t="shared" ref="U39:AB39" si="17">SUM(U40:U47)</f>
        <v>0</v>
      </c>
      <c r="V39" s="157">
        <f t="shared" si="17"/>
        <v>0</v>
      </c>
      <c r="W39" s="157">
        <f t="shared" si="17"/>
        <v>0</v>
      </c>
      <c r="X39" s="157">
        <f t="shared" si="17"/>
        <v>0</v>
      </c>
      <c r="Y39" s="157">
        <f t="shared" si="17"/>
        <v>0</v>
      </c>
      <c r="Z39" s="157">
        <f t="shared" si="17"/>
        <v>0</v>
      </c>
      <c r="AA39" s="157">
        <f t="shared" si="17"/>
        <v>0</v>
      </c>
      <c r="AB39" s="157">
        <f t="shared" si="17"/>
        <v>0</v>
      </c>
      <c r="AC39" s="85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</row>
    <row r="40" spans="1:50" s="126" customFormat="1" ht="10.199999999999999" hidden="1" outlineLevel="1" x14ac:dyDescent="0.3">
      <c r="A40" s="146"/>
      <c r="B40" s="108"/>
      <c r="C40" s="108"/>
      <c r="D40" s="109"/>
      <c r="E40" s="109"/>
      <c r="F40" s="110"/>
      <c r="G40" s="111"/>
      <c r="H40" s="112" t="str">
        <f>_xlfn.IFNA(VLOOKUP($G40,[1]Marginacion!H$6:I$35,2,0), " ")</f>
        <v xml:space="preserve"> </v>
      </c>
      <c r="I40" s="113" t="str">
        <f>IF($W40&gt;0,VLOOKUP(J40,[1]CLASIFICACIONES!A$3:D$156,3,0),"")</f>
        <v/>
      </c>
      <c r="J40" s="114"/>
      <c r="K40" s="115"/>
      <c r="L40" s="113" t="str">
        <f>IF($W40&gt;0,VLOOKUP($J40,[1]CLASIFICACIONES!A$1:B$156,2,0),"")</f>
        <v/>
      </c>
      <c r="M40" s="113" t="str">
        <f t="shared" ref="M40:M47" si="18">IF($W40&gt;0,IF(OR($G40="PANINDÍCUARO"),"APLICACIÓN DE ZAP URBANA", "LOCALIDADES CON LOS GRADOS DE REZAGO SOCIAL MAS ALTO"),"")</f>
        <v/>
      </c>
      <c r="N40" s="116"/>
      <c r="O40" s="117"/>
      <c r="P40" s="116"/>
      <c r="Q40" s="118"/>
      <c r="R40" s="119"/>
      <c r="S40" s="120"/>
      <c r="T40" s="121">
        <f>SUM(U40:Z40)</f>
        <v>0</v>
      </c>
      <c r="U40" s="122"/>
      <c r="V40" s="122"/>
      <c r="W40" s="122"/>
      <c r="X40" s="122"/>
      <c r="Y40" s="122"/>
      <c r="Z40" s="123"/>
      <c r="AA40" s="124"/>
      <c r="AB40" s="124"/>
      <c r="AC40" s="125"/>
    </row>
    <row r="41" spans="1:50" s="126" customFormat="1" ht="10.199999999999999" hidden="1" outlineLevel="1" x14ac:dyDescent="0.3">
      <c r="A41" s="146"/>
      <c r="B41" s="108"/>
      <c r="C41" s="108"/>
      <c r="D41" s="109"/>
      <c r="E41" s="109"/>
      <c r="F41" s="110"/>
      <c r="G41" s="111"/>
      <c r="H41" s="112" t="str">
        <f>_xlfn.IFNA(VLOOKUP($G41,[1]Marginacion!H$6:I$35,2,0), " ")</f>
        <v xml:space="preserve"> </v>
      </c>
      <c r="I41" s="113" t="str">
        <f>IF($W41&gt;0,VLOOKUP(J41,[1]CLASIFICACIONES!A$3:D$156,3,0),"")</f>
        <v/>
      </c>
      <c r="J41" s="114"/>
      <c r="K41" s="115"/>
      <c r="L41" s="113" t="str">
        <f>IF($W41&gt;0,VLOOKUP($J41,[1]CLASIFICACIONES!A$1:B$156,2,0),"")</f>
        <v/>
      </c>
      <c r="M41" s="113" t="str">
        <f t="shared" si="18"/>
        <v/>
      </c>
      <c r="N41" s="116"/>
      <c r="O41" s="117"/>
      <c r="P41" s="116"/>
      <c r="Q41" s="118"/>
      <c r="R41" s="119"/>
      <c r="S41" s="120"/>
      <c r="T41" s="121">
        <f t="shared" ref="T41:T47" si="19">SUM(U41:Z41)</f>
        <v>0</v>
      </c>
      <c r="U41" s="122"/>
      <c r="V41" s="122"/>
      <c r="W41" s="122"/>
      <c r="X41" s="122"/>
      <c r="Y41" s="122"/>
      <c r="Z41" s="123"/>
      <c r="AA41" s="124"/>
      <c r="AB41" s="124"/>
      <c r="AC41" s="125"/>
    </row>
    <row r="42" spans="1:50" s="126" customFormat="1" ht="10.199999999999999" hidden="1" outlineLevel="1" x14ac:dyDescent="0.3">
      <c r="A42" s="146"/>
      <c r="B42" s="108"/>
      <c r="C42" s="108"/>
      <c r="D42" s="109"/>
      <c r="E42" s="109"/>
      <c r="F42" s="110"/>
      <c r="G42" s="111"/>
      <c r="H42" s="112" t="str">
        <f>_xlfn.IFNA(VLOOKUP($G42,[1]Marginacion!H$6:I$35,2,0), " ")</f>
        <v xml:space="preserve"> </v>
      </c>
      <c r="I42" s="113" t="str">
        <f>IF($W42&gt;0,VLOOKUP(J42,[1]CLASIFICACIONES!A$3:D$156,3,0),"")</f>
        <v/>
      </c>
      <c r="J42" s="114"/>
      <c r="K42" s="115"/>
      <c r="L42" s="113" t="str">
        <f>IF($W42&gt;0,VLOOKUP($J42,[1]CLASIFICACIONES!A$1:B$156,2,0),"")</f>
        <v/>
      </c>
      <c r="M42" s="113" t="str">
        <f t="shared" si="18"/>
        <v/>
      </c>
      <c r="N42" s="116"/>
      <c r="O42" s="117"/>
      <c r="P42" s="116"/>
      <c r="Q42" s="118"/>
      <c r="R42" s="119"/>
      <c r="S42" s="120"/>
      <c r="T42" s="121">
        <f t="shared" si="19"/>
        <v>0</v>
      </c>
      <c r="U42" s="122"/>
      <c r="V42" s="122"/>
      <c r="W42" s="122"/>
      <c r="X42" s="122"/>
      <c r="Y42" s="122"/>
      <c r="Z42" s="123"/>
      <c r="AA42" s="124"/>
      <c r="AB42" s="124"/>
      <c r="AC42" s="125"/>
    </row>
    <row r="43" spans="1:50" s="126" customFormat="1" ht="10.199999999999999" hidden="1" outlineLevel="1" x14ac:dyDescent="0.3">
      <c r="A43" s="146"/>
      <c r="B43" s="108"/>
      <c r="C43" s="108"/>
      <c r="D43" s="109"/>
      <c r="E43" s="109"/>
      <c r="F43" s="110"/>
      <c r="G43" s="111"/>
      <c r="H43" s="112" t="str">
        <f>_xlfn.IFNA(VLOOKUP($G43,[1]Marginacion!H$6:I$35,2,0), " ")</f>
        <v xml:space="preserve"> </v>
      </c>
      <c r="I43" s="113" t="str">
        <f>IF($W43&gt;0,VLOOKUP(J43,[1]CLASIFICACIONES!A$3:D$156,3,0),"")</f>
        <v/>
      </c>
      <c r="J43" s="114"/>
      <c r="K43" s="115"/>
      <c r="L43" s="113" t="str">
        <f>IF($W43&gt;0,VLOOKUP($J43,[1]CLASIFICACIONES!A$1:B$156,2,0),"")</f>
        <v/>
      </c>
      <c r="M43" s="113" t="str">
        <f t="shared" si="18"/>
        <v/>
      </c>
      <c r="N43" s="116"/>
      <c r="O43" s="117"/>
      <c r="P43" s="116"/>
      <c r="Q43" s="118"/>
      <c r="R43" s="119"/>
      <c r="S43" s="120"/>
      <c r="T43" s="121">
        <f t="shared" si="19"/>
        <v>0</v>
      </c>
      <c r="U43" s="122"/>
      <c r="V43" s="122"/>
      <c r="W43" s="122"/>
      <c r="X43" s="122"/>
      <c r="Y43" s="122"/>
      <c r="Z43" s="123"/>
      <c r="AA43" s="124"/>
      <c r="AB43" s="124"/>
      <c r="AC43" s="125"/>
    </row>
    <row r="44" spans="1:50" s="126" customFormat="1" ht="10.199999999999999" hidden="1" outlineLevel="1" x14ac:dyDescent="0.3">
      <c r="A44" s="146"/>
      <c r="B44" s="108"/>
      <c r="C44" s="108"/>
      <c r="D44" s="109"/>
      <c r="E44" s="109"/>
      <c r="F44" s="110"/>
      <c r="G44" s="111"/>
      <c r="H44" s="112" t="str">
        <f>_xlfn.IFNA(VLOOKUP($G44,[1]Marginacion!H$6:I$35,2,0), " ")</f>
        <v xml:space="preserve"> </v>
      </c>
      <c r="I44" s="113" t="str">
        <f>IF($W44&gt;0,VLOOKUP(J44,[1]CLASIFICACIONES!A$3:D$156,3,0),"")</f>
        <v/>
      </c>
      <c r="J44" s="114"/>
      <c r="K44" s="115"/>
      <c r="L44" s="113" t="str">
        <f>IF($W44&gt;0,VLOOKUP($J44,[1]CLASIFICACIONES!A$1:B$156,2,0),"")</f>
        <v/>
      </c>
      <c r="M44" s="113" t="str">
        <f t="shared" si="18"/>
        <v/>
      </c>
      <c r="N44" s="116"/>
      <c r="O44" s="117"/>
      <c r="P44" s="116"/>
      <c r="Q44" s="118"/>
      <c r="R44" s="119"/>
      <c r="S44" s="120"/>
      <c r="T44" s="121">
        <f t="shared" si="19"/>
        <v>0</v>
      </c>
      <c r="U44" s="122"/>
      <c r="V44" s="122"/>
      <c r="W44" s="122"/>
      <c r="X44" s="122"/>
      <c r="Y44" s="122"/>
      <c r="Z44" s="123"/>
      <c r="AA44" s="124"/>
      <c r="AB44" s="124"/>
      <c r="AC44" s="125"/>
    </row>
    <row r="45" spans="1:50" s="126" customFormat="1" ht="10.199999999999999" hidden="1" outlineLevel="1" x14ac:dyDescent="0.3">
      <c r="A45" s="146"/>
      <c r="B45" s="108"/>
      <c r="C45" s="108"/>
      <c r="D45" s="109"/>
      <c r="E45" s="109"/>
      <c r="F45" s="110"/>
      <c r="G45" s="111"/>
      <c r="H45" s="112" t="str">
        <f>_xlfn.IFNA(VLOOKUP($G45,[1]Marginacion!H$6:I$35,2,0), " ")</f>
        <v xml:space="preserve"> </v>
      </c>
      <c r="I45" s="113" t="str">
        <f>IF($W45&gt;0,VLOOKUP(J45,[1]CLASIFICACIONES!A$3:D$156,3,0),"")</f>
        <v/>
      </c>
      <c r="J45" s="114"/>
      <c r="K45" s="115"/>
      <c r="L45" s="113" t="str">
        <f>IF($W45&gt;0,VLOOKUP($J45,[1]CLASIFICACIONES!A$1:B$156,2,0),"")</f>
        <v/>
      </c>
      <c r="M45" s="113" t="str">
        <f t="shared" si="18"/>
        <v/>
      </c>
      <c r="N45" s="116"/>
      <c r="O45" s="117"/>
      <c r="P45" s="116"/>
      <c r="Q45" s="118"/>
      <c r="R45" s="119"/>
      <c r="S45" s="120"/>
      <c r="T45" s="121">
        <f t="shared" si="19"/>
        <v>0</v>
      </c>
      <c r="U45" s="122"/>
      <c r="V45" s="122"/>
      <c r="W45" s="122"/>
      <c r="X45" s="122"/>
      <c r="Y45" s="122"/>
      <c r="Z45" s="123"/>
      <c r="AA45" s="124"/>
      <c r="AB45" s="124"/>
      <c r="AC45" s="125"/>
    </row>
    <row r="46" spans="1:50" s="126" customFormat="1" ht="10.199999999999999" hidden="1" outlineLevel="1" x14ac:dyDescent="0.3">
      <c r="A46" s="146"/>
      <c r="B46" s="108"/>
      <c r="C46" s="108"/>
      <c r="D46" s="109"/>
      <c r="E46" s="109"/>
      <c r="F46" s="110"/>
      <c r="G46" s="111"/>
      <c r="H46" s="112" t="str">
        <f>_xlfn.IFNA(VLOOKUP($G46,[1]Marginacion!H$6:I$35,2,0), " ")</f>
        <v xml:space="preserve"> </v>
      </c>
      <c r="I46" s="113" t="str">
        <f>IF($W46&gt;0,VLOOKUP(J46,[1]CLASIFICACIONES!A$3:D$156,3,0),"")</f>
        <v/>
      </c>
      <c r="J46" s="114"/>
      <c r="K46" s="115"/>
      <c r="L46" s="113" t="str">
        <f>IF($W46&gt;0,VLOOKUP($J46,[1]CLASIFICACIONES!A$1:B$156,2,0),"")</f>
        <v/>
      </c>
      <c r="M46" s="113" t="str">
        <f t="shared" si="18"/>
        <v/>
      </c>
      <c r="N46" s="116"/>
      <c r="O46" s="117"/>
      <c r="P46" s="116"/>
      <c r="Q46" s="118"/>
      <c r="R46" s="119"/>
      <c r="S46" s="120"/>
      <c r="T46" s="121">
        <f t="shared" si="19"/>
        <v>0</v>
      </c>
      <c r="U46" s="122"/>
      <c r="V46" s="122"/>
      <c r="W46" s="122"/>
      <c r="X46" s="122"/>
      <c r="Y46" s="122"/>
      <c r="Z46" s="123"/>
      <c r="AA46" s="124"/>
      <c r="AB46" s="124"/>
      <c r="AC46" s="125"/>
    </row>
    <row r="47" spans="1:50" s="126" customFormat="1" ht="10.199999999999999" collapsed="1" x14ac:dyDescent="0.3">
      <c r="A47" s="146"/>
      <c r="B47" s="108"/>
      <c r="C47" s="108"/>
      <c r="D47" s="109"/>
      <c r="E47" s="109"/>
      <c r="F47" s="110"/>
      <c r="G47" s="111"/>
      <c r="H47" s="112" t="str">
        <f>_xlfn.IFNA(VLOOKUP($G47,[1]Marginacion!H$6:I$35,2,0), " ")</f>
        <v xml:space="preserve"> </v>
      </c>
      <c r="I47" s="113" t="str">
        <f>IF($W47&gt;0,VLOOKUP(J47,[1]CLASIFICACIONES!A$3:D$156,3,0),"")</f>
        <v/>
      </c>
      <c r="J47" s="114"/>
      <c r="K47" s="115"/>
      <c r="L47" s="113" t="str">
        <f>IF($W47&gt;0,VLOOKUP($J47,[1]CLASIFICACIONES!A$1:B$156,2,0),"")</f>
        <v/>
      </c>
      <c r="M47" s="113" t="str">
        <f t="shared" si="18"/>
        <v/>
      </c>
      <c r="N47" s="116"/>
      <c r="O47" s="117"/>
      <c r="P47" s="116"/>
      <c r="Q47" s="118"/>
      <c r="R47" s="119"/>
      <c r="S47" s="120"/>
      <c r="T47" s="121">
        <f t="shared" si="19"/>
        <v>0</v>
      </c>
      <c r="U47" s="122"/>
      <c r="V47" s="122"/>
      <c r="W47" s="122"/>
      <c r="X47" s="122"/>
      <c r="Y47" s="122"/>
      <c r="Z47" s="123"/>
      <c r="AA47" s="124"/>
      <c r="AB47" s="124"/>
      <c r="AC47" s="125"/>
    </row>
    <row r="48" spans="1:50" s="75" customFormat="1" ht="13.2" x14ac:dyDescent="0.25">
      <c r="A48" s="136">
        <v>7</v>
      </c>
      <c r="B48" s="137">
        <v>3</v>
      </c>
      <c r="C48" s="137">
        <v>1</v>
      </c>
      <c r="D48" s="72">
        <v>616</v>
      </c>
      <c r="E48" s="149">
        <v>61605</v>
      </c>
      <c r="F48" s="74"/>
      <c r="G48" s="73"/>
      <c r="H48" s="150"/>
      <c r="I48" s="151"/>
      <c r="J48" s="76"/>
      <c r="K48" s="73" t="str">
        <f>IF($E48&gt;0,VLOOKUP($E48,[1]COG!$C$6:$D499,2),"")</f>
        <v>VIALIDADES URBANAS</v>
      </c>
      <c r="L48" s="139"/>
      <c r="M48" s="140"/>
      <c r="N48" s="141"/>
      <c r="O48" s="142"/>
      <c r="P48" s="141"/>
      <c r="Q48" s="143"/>
      <c r="R48" s="174"/>
      <c r="S48" s="175"/>
      <c r="T48" s="176">
        <f t="shared" ref="T48:AB48" si="20">SUM(T49:T56)</f>
        <v>14460456</v>
      </c>
      <c r="U48" s="176">
        <f t="shared" si="20"/>
        <v>0</v>
      </c>
      <c r="V48" s="176">
        <f t="shared" si="20"/>
        <v>7378441</v>
      </c>
      <c r="W48" s="176">
        <f t="shared" si="20"/>
        <v>7082015</v>
      </c>
      <c r="X48" s="176">
        <f t="shared" si="20"/>
        <v>0</v>
      </c>
      <c r="Y48" s="176">
        <f t="shared" si="20"/>
        <v>0</v>
      </c>
      <c r="Z48" s="176">
        <f t="shared" si="20"/>
        <v>0</v>
      </c>
      <c r="AA48" s="176">
        <f t="shared" si="20"/>
        <v>0</v>
      </c>
      <c r="AB48" s="176">
        <f t="shared" si="20"/>
        <v>0</v>
      </c>
      <c r="AC48" s="85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</row>
    <row r="49" spans="1:29" s="106" customFormat="1" ht="113.4" customHeight="1" outlineLevel="1" x14ac:dyDescent="0.3">
      <c r="A49" s="87"/>
      <c r="B49" s="88"/>
      <c r="C49" s="88"/>
      <c r="D49" s="89"/>
      <c r="E49" s="89"/>
      <c r="F49" s="90">
        <v>8</v>
      </c>
      <c r="G49" s="91" t="s">
        <v>60</v>
      </c>
      <c r="H49" s="92" t="str">
        <f>_xlfn.IFNA(VLOOKUP($G49,[1]Marginacion!H$6:I$35,2,0), " ")</f>
        <v>ALTO</v>
      </c>
      <c r="I49" s="93" t="str">
        <f>IF($W49&gt;0,VLOOKUP(J49,[1]CLASIFICACIONES!A$3:D$156,3,0),"")</f>
        <v>URBANIZACIÓN</v>
      </c>
      <c r="J49" s="94" t="s">
        <v>61</v>
      </c>
      <c r="K49" s="95" t="s">
        <v>62</v>
      </c>
      <c r="L49" s="93" t="str">
        <f>IF($W49&gt;0,VLOOKUP($J49,[1]CLASIFICACIONES!A$1:B$156,2,0),"")</f>
        <v>COMPLEMENTARIO</v>
      </c>
      <c r="M49" s="93" t="str">
        <f t="shared" ref="M49:M57" si="21">IF($W49&gt;0,IF(OR($G49="MINERAL DE ANGANGUEO"),"APLICACIÓN DE ZAP URBANA", "LOCALIDADES CON LOS GRADOS DE REZAGO SOCIAL MAS ALTO"),"")</f>
        <v>LOCALIDADES CON LOS GRADOS DE REZAGO SOCIAL MAS ALTO</v>
      </c>
      <c r="N49" s="96" t="s">
        <v>43</v>
      </c>
      <c r="O49" s="97">
        <v>280</v>
      </c>
      <c r="P49" s="96" t="s">
        <v>48</v>
      </c>
      <c r="Q49" s="159"/>
      <c r="R49" s="99"/>
      <c r="S49" s="100"/>
      <c r="T49" s="101">
        <f t="shared" ref="T49:T60" si="22">SUM(U49:AB49)</f>
        <v>560000</v>
      </c>
      <c r="U49" s="177"/>
      <c r="V49" s="177"/>
      <c r="W49" s="101">
        <v>560000</v>
      </c>
      <c r="X49" s="177"/>
      <c r="Y49" s="177"/>
      <c r="Z49" s="101"/>
      <c r="AA49" s="178"/>
      <c r="AB49" s="178"/>
      <c r="AC49" s="105"/>
    </row>
    <row r="50" spans="1:29" s="106" customFormat="1" ht="127.8" customHeight="1" outlineLevel="1" x14ac:dyDescent="0.3">
      <c r="A50" s="87"/>
      <c r="B50" s="88"/>
      <c r="C50" s="88"/>
      <c r="D50" s="89"/>
      <c r="E50" s="89"/>
      <c r="F50" s="90">
        <v>9</v>
      </c>
      <c r="G50" s="91" t="s">
        <v>63</v>
      </c>
      <c r="H50" s="92" t="str">
        <f>_xlfn.IFNA(VLOOKUP($G50,[1]Marginacion!H$6:I$35,2,0), " ")</f>
        <v>ALTO</v>
      </c>
      <c r="I50" s="93" t="str">
        <f>IF($W50&gt;0,VLOOKUP(J50,[1]CLASIFICACIONES!A$3:D$156,3,0),"")</f>
        <v>URBANIZACIÓN</v>
      </c>
      <c r="J50" s="94" t="s">
        <v>61</v>
      </c>
      <c r="K50" s="95" t="s">
        <v>64</v>
      </c>
      <c r="L50" s="93" t="str">
        <f>IF($W50&gt;0,VLOOKUP($J50,[1]CLASIFICACIONES!A$1:B$156,2,0),"")</f>
        <v>COMPLEMENTARIO</v>
      </c>
      <c r="M50" s="93" t="str">
        <f t="shared" si="21"/>
        <v>LOCALIDADES CON LOS GRADOS DE REZAGO SOCIAL MAS ALTO</v>
      </c>
      <c r="N50" s="96" t="s">
        <v>43</v>
      </c>
      <c r="O50" s="97">
        <v>525</v>
      </c>
      <c r="P50" s="96" t="s">
        <v>48</v>
      </c>
      <c r="Q50" s="159"/>
      <c r="R50" s="99"/>
      <c r="S50" s="100"/>
      <c r="T50" s="101">
        <f t="shared" si="22"/>
        <v>1050000</v>
      </c>
      <c r="U50" s="177"/>
      <c r="V50" s="177"/>
      <c r="W50" s="179">
        <v>1050000</v>
      </c>
      <c r="X50" s="177"/>
      <c r="Y50" s="177"/>
      <c r="Z50" s="179"/>
      <c r="AA50" s="178"/>
      <c r="AB50" s="178"/>
      <c r="AC50" s="105"/>
    </row>
    <row r="51" spans="1:29" s="106" customFormat="1" ht="111.6" customHeight="1" outlineLevel="1" x14ac:dyDescent="0.3">
      <c r="A51" s="87"/>
      <c r="B51" s="88"/>
      <c r="C51" s="88"/>
      <c r="D51" s="89"/>
      <c r="E51" s="89"/>
      <c r="F51" s="90">
        <v>10</v>
      </c>
      <c r="G51" s="91" t="s">
        <v>65</v>
      </c>
      <c r="H51" s="92" t="str">
        <f>_xlfn.IFNA(VLOOKUP($G51,[1]Marginacion!H$6:I$35,2,0), " ")</f>
        <v>ALTO</v>
      </c>
      <c r="I51" s="93" t="str">
        <f>IF($W51&gt;0,VLOOKUP(J51,[1]CLASIFICACIONES!A$3:D$156,3,0),"")</f>
        <v>URBANIZACIÓN</v>
      </c>
      <c r="J51" s="94" t="s">
        <v>61</v>
      </c>
      <c r="K51" s="95" t="s">
        <v>66</v>
      </c>
      <c r="L51" s="93" t="str">
        <f>IF($W51&gt;0,VLOOKUP($J51,[1]CLASIFICACIONES!A$1:B$156,2,0),"")</f>
        <v>COMPLEMENTARIO</v>
      </c>
      <c r="M51" s="93" t="str">
        <f t="shared" si="21"/>
        <v>LOCALIDADES CON LOS GRADOS DE REZAGO SOCIAL MAS ALTO</v>
      </c>
      <c r="N51" s="96" t="s">
        <v>43</v>
      </c>
      <c r="O51" s="97">
        <v>300</v>
      </c>
      <c r="P51" s="96" t="s">
        <v>48</v>
      </c>
      <c r="Q51" s="159"/>
      <c r="R51" s="99"/>
      <c r="S51" s="100"/>
      <c r="T51" s="101">
        <f t="shared" si="22"/>
        <v>600000</v>
      </c>
      <c r="U51" s="177"/>
      <c r="V51" s="177"/>
      <c r="W51" s="179">
        <v>600000</v>
      </c>
      <c r="X51" s="177"/>
      <c r="Y51" s="177"/>
      <c r="Z51" s="179"/>
      <c r="AA51" s="178"/>
      <c r="AB51" s="178"/>
      <c r="AC51" s="105"/>
    </row>
    <row r="52" spans="1:29" s="106" customFormat="1" ht="122.4" customHeight="1" outlineLevel="1" x14ac:dyDescent="0.3">
      <c r="A52" s="87"/>
      <c r="B52" s="88"/>
      <c r="C52" s="88"/>
      <c r="D52" s="89"/>
      <c r="E52" s="89"/>
      <c r="F52" s="90">
        <v>11</v>
      </c>
      <c r="G52" s="91" t="s">
        <v>60</v>
      </c>
      <c r="H52" s="92" t="str">
        <f>_xlfn.IFNA(VLOOKUP($G52,[1]Marginacion!H$6:I$35,2,0), " ")</f>
        <v>ALTO</v>
      </c>
      <c r="I52" s="93" t="str">
        <f>IF($W52&gt;0,VLOOKUP(J52,[1]CLASIFICACIONES!A$3:D$156,3,0),"")</f>
        <v>URBANIZACIÓN</v>
      </c>
      <c r="J52" s="94" t="s">
        <v>61</v>
      </c>
      <c r="K52" s="95" t="s">
        <v>67</v>
      </c>
      <c r="L52" s="93" t="str">
        <f>IF($W52&gt;0,VLOOKUP($J52,[1]CLASIFICACIONES!A$1:B$156,2,0),"")</f>
        <v>COMPLEMENTARIO</v>
      </c>
      <c r="M52" s="93" t="str">
        <f t="shared" si="21"/>
        <v>LOCALIDADES CON LOS GRADOS DE REZAGO SOCIAL MAS ALTO</v>
      </c>
      <c r="N52" s="96" t="s">
        <v>43</v>
      </c>
      <c r="O52" s="97">
        <v>450</v>
      </c>
      <c r="P52" s="96" t="s">
        <v>48</v>
      </c>
      <c r="Q52" s="159"/>
      <c r="R52" s="99"/>
      <c r="S52" s="100"/>
      <c r="T52" s="101">
        <f t="shared" ref="T52:T53" si="23">SUM(U52:AB52)</f>
        <v>900000</v>
      </c>
      <c r="U52" s="177"/>
      <c r="V52" s="177"/>
      <c r="W52" s="101">
        <v>900000</v>
      </c>
      <c r="X52" s="177"/>
      <c r="Y52" s="177"/>
      <c r="Z52" s="101"/>
      <c r="AA52" s="178"/>
      <c r="AB52" s="178"/>
      <c r="AC52" s="105"/>
    </row>
    <row r="53" spans="1:29" s="106" customFormat="1" ht="113.4" customHeight="1" outlineLevel="1" x14ac:dyDescent="0.3">
      <c r="A53" s="87"/>
      <c r="B53" s="88"/>
      <c r="C53" s="88"/>
      <c r="D53" s="89"/>
      <c r="E53" s="89"/>
      <c r="F53" s="90">
        <v>12</v>
      </c>
      <c r="G53" s="91" t="s">
        <v>63</v>
      </c>
      <c r="H53" s="92" t="str">
        <f>_xlfn.IFNA(VLOOKUP($G53,[1]Marginacion!H$6:I$35,2,0), " ")</f>
        <v>ALTO</v>
      </c>
      <c r="I53" s="93" t="str">
        <f>IF($W53&gt;0,VLOOKUP(J53,[1]CLASIFICACIONES!A$3:D$156,3,0),"")</f>
        <v>URBANIZACIÓN</v>
      </c>
      <c r="J53" s="94" t="s">
        <v>61</v>
      </c>
      <c r="K53" s="91" t="s">
        <v>68</v>
      </c>
      <c r="L53" s="93" t="str">
        <f>IF($W53&gt;0,VLOOKUP($J53,[1]CLASIFICACIONES!A$1:B$156,2,0),"")</f>
        <v>COMPLEMENTARIO</v>
      </c>
      <c r="M53" s="93" t="str">
        <f t="shared" si="21"/>
        <v>LOCALIDADES CON LOS GRADOS DE REZAGO SOCIAL MAS ALTO</v>
      </c>
      <c r="N53" s="96" t="s">
        <v>43</v>
      </c>
      <c r="O53" s="97">
        <v>600</v>
      </c>
      <c r="P53" s="96" t="s">
        <v>48</v>
      </c>
      <c r="Q53" s="159"/>
      <c r="R53" s="99"/>
      <c r="S53" s="100"/>
      <c r="T53" s="101">
        <f t="shared" si="23"/>
        <v>1200000</v>
      </c>
      <c r="U53" s="177"/>
      <c r="V53" s="177"/>
      <c r="W53" s="179">
        <v>1200000</v>
      </c>
      <c r="X53" s="177"/>
      <c r="Y53" s="177"/>
      <c r="Z53" s="179"/>
      <c r="AA53" s="178"/>
      <c r="AB53" s="178"/>
      <c r="AC53" s="105"/>
    </row>
    <row r="54" spans="1:29" s="106" customFormat="1" ht="97.8" customHeight="1" outlineLevel="1" x14ac:dyDescent="0.3">
      <c r="A54" s="87"/>
      <c r="B54" s="88"/>
      <c r="C54" s="88"/>
      <c r="D54" s="180"/>
      <c r="E54" s="89"/>
      <c r="F54" s="90">
        <v>13</v>
      </c>
      <c r="G54" s="91" t="s">
        <v>69</v>
      </c>
      <c r="H54" s="92" t="str">
        <f>_xlfn.IFNA(VLOOKUP($G54,[1]Marginacion!H$6:I$35,2,0), " ")</f>
        <v>ALTO</v>
      </c>
      <c r="I54" s="93" t="str">
        <f>IF($W54&gt;0,VLOOKUP(J54,[1]CLASIFICACIONES!A$3:D$156,3,0),"")</f>
        <v>URBANIZACIÓN</v>
      </c>
      <c r="J54" s="94" t="s">
        <v>61</v>
      </c>
      <c r="K54" s="91" t="s">
        <v>70</v>
      </c>
      <c r="L54" s="93" t="str">
        <f>IF($W54&gt;0,VLOOKUP($J54,[1]CLASIFICACIONES!A$1:B$156,2,0),"")</f>
        <v>COMPLEMENTARIO</v>
      </c>
      <c r="M54" s="93" t="str">
        <f t="shared" si="21"/>
        <v>LOCALIDADES CON LOS GRADOS DE REZAGO SOCIAL MAS ALTO</v>
      </c>
      <c r="N54" s="96" t="s">
        <v>43</v>
      </c>
      <c r="O54" s="97">
        <v>500</v>
      </c>
      <c r="P54" s="96" t="s">
        <v>48</v>
      </c>
      <c r="Q54" s="181"/>
      <c r="R54" s="182"/>
      <c r="S54" s="183"/>
      <c r="T54" s="101">
        <f t="shared" si="22"/>
        <v>1000000</v>
      </c>
      <c r="U54" s="177"/>
      <c r="V54" s="177"/>
      <c r="W54" s="179">
        <v>1000000</v>
      </c>
      <c r="X54" s="177"/>
      <c r="Y54" s="177"/>
      <c r="Z54" s="179"/>
      <c r="AA54" s="184"/>
      <c r="AB54" s="184"/>
      <c r="AC54" s="105"/>
    </row>
    <row r="55" spans="1:29" s="106" customFormat="1" ht="136.80000000000001" customHeight="1" outlineLevel="1" x14ac:dyDescent="0.3">
      <c r="B55" s="88"/>
      <c r="C55" s="88"/>
      <c r="D55" s="180"/>
      <c r="E55" s="89"/>
      <c r="F55" s="90">
        <v>14</v>
      </c>
      <c r="G55" s="91" t="s">
        <v>65</v>
      </c>
      <c r="H55" s="92" t="str">
        <f>_xlfn.IFNA(VLOOKUP($G55,[1]Marginacion!H$6:I$35,2,0), " ")</f>
        <v>ALTO</v>
      </c>
      <c r="I55" s="93" t="str">
        <f>IF($W55&gt;0,VLOOKUP(J55,[1]CLASIFICACIONES!A$3:D$156,3,0),"")</f>
        <v>URBANIZACIÓN</v>
      </c>
      <c r="J55" s="94" t="s">
        <v>61</v>
      </c>
      <c r="K55" s="95" t="s">
        <v>71</v>
      </c>
      <c r="L55" s="93" t="str">
        <f>IF($W55&gt;0,VLOOKUP($J55,[1]CLASIFICACIONES!A$1:B$156,2,0),"")</f>
        <v>COMPLEMENTARIO</v>
      </c>
      <c r="M55" s="93" t="str">
        <f t="shared" si="21"/>
        <v>LOCALIDADES CON LOS GRADOS DE REZAGO SOCIAL MAS ALTO</v>
      </c>
      <c r="N55" s="96" t="s">
        <v>43</v>
      </c>
      <c r="O55" s="185">
        <v>880</v>
      </c>
      <c r="P55" s="186" t="s">
        <v>48</v>
      </c>
      <c r="Q55" s="181"/>
      <c r="R55" s="182"/>
      <c r="S55" s="183"/>
      <c r="T55" s="101">
        <f t="shared" si="22"/>
        <v>1772015</v>
      </c>
      <c r="U55" s="177"/>
      <c r="V55" s="177"/>
      <c r="W55" s="179">
        <v>1772015</v>
      </c>
      <c r="X55" s="177"/>
      <c r="Y55" s="177"/>
      <c r="Z55" s="179"/>
      <c r="AA55" s="184"/>
      <c r="AB55" s="184"/>
      <c r="AC55" s="105"/>
    </row>
    <row r="56" spans="1:29" s="106" customFormat="1" ht="97.2" customHeight="1" outlineLevel="1" x14ac:dyDescent="0.3">
      <c r="A56" s="87"/>
      <c r="B56" s="88"/>
      <c r="C56" s="88"/>
      <c r="D56" s="89"/>
      <c r="E56" s="89"/>
      <c r="F56" s="90">
        <v>15</v>
      </c>
      <c r="G56" s="91" t="s">
        <v>45</v>
      </c>
      <c r="H56" s="92" t="str">
        <f>_xlfn.IFNA(VLOOKUP($G56,[1]Marginacion!H$6:I$35,2,0), " ")</f>
        <v>MEDIO</v>
      </c>
      <c r="I56" s="93"/>
      <c r="J56" s="94"/>
      <c r="K56" s="95" t="s">
        <v>72</v>
      </c>
      <c r="L56" s="93" t="str">
        <f>IF($W56&gt;0,VLOOKUP($J56,[1]CLASIFICACIONES!A$1:B$156,2,0),"")</f>
        <v/>
      </c>
      <c r="M56" s="93" t="str">
        <f t="shared" si="21"/>
        <v/>
      </c>
      <c r="N56" s="96" t="s">
        <v>43</v>
      </c>
      <c r="O56" s="97"/>
      <c r="P56" s="96" t="s">
        <v>48</v>
      </c>
      <c r="Q56" s="159"/>
      <c r="R56" s="99"/>
      <c r="S56" s="100"/>
      <c r="T56" s="101">
        <f t="shared" si="22"/>
        <v>7378441</v>
      </c>
      <c r="U56" s="177"/>
      <c r="V56" s="177">
        <v>7378441</v>
      </c>
      <c r="W56" s="179"/>
      <c r="X56" s="177"/>
      <c r="Y56" s="177"/>
      <c r="Z56" s="179"/>
      <c r="AA56" s="178"/>
      <c r="AB56" s="178"/>
      <c r="AC56" s="105"/>
    </row>
    <row r="57" spans="1:29" s="126" customFormat="1" ht="10.199999999999999" x14ac:dyDescent="0.3">
      <c r="A57" s="146"/>
      <c r="B57" s="108"/>
      <c r="C57" s="108"/>
      <c r="D57" s="109"/>
      <c r="E57" s="109"/>
      <c r="F57" s="110"/>
      <c r="G57" s="160"/>
      <c r="H57" s="112"/>
      <c r="I57" s="113"/>
      <c r="J57" s="168"/>
      <c r="K57" s="161"/>
      <c r="L57" s="113"/>
      <c r="M57" s="113" t="str">
        <f t="shared" si="21"/>
        <v/>
      </c>
      <c r="N57" s="116"/>
      <c r="O57" s="117"/>
      <c r="P57" s="116"/>
      <c r="Q57" s="148"/>
      <c r="R57" s="119"/>
      <c r="S57" s="120"/>
      <c r="T57" s="121"/>
      <c r="U57" s="187"/>
      <c r="V57" s="187"/>
      <c r="W57" s="188"/>
      <c r="X57" s="187"/>
      <c r="Y57" s="187"/>
      <c r="Z57" s="188"/>
      <c r="AA57" s="189"/>
      <c r="AB57" s="189"/>
      <c r="AC57" s="125"/>
    </row>
    <row r="58" spans="1:29" s="126" customFormat="1" ht="13.2" x14ac:dyDescent="0.25">
      <c r="A58" s="136">
        <v>7</v>
      </c>
      <c r="B58" s="137">
        <v>3</v>
      </c>
      <c r="C58" s="137">
        <v>1</v>
      </c>
      <c r="D58" s="72">
        <v>616</v>
      </c>
      <c r="E58" s="149">
        <v>61606</v>
      </c>
      <c r="F58" s="74"/>
      <c r="G58" s="73"/>
      <c r="H58" s="150"/>
      <c r="I58" s="151"/>
      <c r="J58" s="76"/>
      <c r="K58" s="73" t="str">
        <f>IF($E58&gt;0,VLOOKUP($E58,[1]COG!$C$6:$D509,2),"")</f>
        <v>DRENAJE TRATAMIENTO Y SANAMIENTO DE AGUAS Y MANEJO DE RESIDUOS SOLIDOS</v>
      </c>
      <c r="L58" s="139"/>
      <c r="M58" s="140"/>
      <c r="N58" s="141"/>
      <c r="O58" s="142"/>
      <c r="P58" s="141"/>
      <c r="Q58" s="143"/>
      <c r="R58" s="174"/>
      <c r="S58" s="175"/>
      <c r="T58" s="176">
        <f t="shared" ref="T58:AB58" si="24">SUM(T59:T60)</f>
        <v>500000</v>
      </c>
      <c r="U58" s="176">
        <f t="shared" si="24"/>
        <v>0</v>
      </c>
      <c r="V58" s="176">
        <f t="shared" si="24"/>
        <v>0</v>
      </c>
      <c r="W58" s="176">
        <f t="shared" si="24"/>
        <v>500000</v>
      </c>
      <c r="X58" s="176">
        <f t="shared" si="24"/>
        <v>0</v>
      </c>
      <c r="Y58" s="176">
        <f t="shared" si="24"/>
        <v>0</v>
      </c>
      <c r="Z58" s="176">
        <f t="shared" si="24"/>
        <v>0</v>
      </c>
      <c r="AA58" s="176">
        <f t="shared" si="24"/>
        <v>0</v>
      </c>
      <c r="AB58" s="176">
        <f t="shared" si="24"/>
        <v>0</v>
      </c>
      <c r="AC58" s="125"/>
    </row>
    <row r="59" spans="1:29" s="106" customFormat="1" ht="114" customHeight="1" outlineLevel="1" x14ac:dyDescent="0.3">
      <c r="A59" s="87"/>
      <c r="B59" s="88"/>
      <c r="C59" s="88"/>
      <c r="D59" s="89"/>
      <c r="E59" s="89"/>
      <c r="F59" s="90">
        <v>16</v>
      </c>
      <c r="G59" s="91" t="s">
        <v>45</v>
      </c>
      <c r="H59" s="92" t="str">
        <f>_xlfn.IFNA(VLOOKUP($G59,[1]Marginacion!H$6:I$35,2,0), " ")</f>
        <v>MEDIO</v>
      </c>
      <c r="I59" s="93" t="str">
        <f>IF($W59&gt;0,VLOOKUP(J59,[1]CLASIFICACIONES!A$3:D$156,3,0),"")</f>
        <v>URBANIZACIÓN</v>
      </c>
      <c r="J59" s="94" t="s">
        <v>73</v>
      </c>
      <c r="K59" s="95" t="s">
        <v>74</v>
      </c>
      <c r="L59" s="93" t="str">
        <f>IF($W59&gt;0,VLOOKUP($J59,[1]CLASIFICACIONES!A$1:B$156,2,0),"")</f>
        <v>DIRECTA</v>
      </c>
      <c r="M59" s="93" t="str">
        <f t="shared" ref="M59" si="25">IF($W59&gt;0,IF(OR($G59="MINERAL DE ANGANGUEO"),"APLICACIÓN DE ZAP URBANA", "LOCALIDADES CON LOS GRADOS DE REZAGO SOCIAL MAS ALTO"),"")</f>
        <v>APLICACIÓN DE ZAP URBANA</v>
      </c>
      <c r="N59" s="96" t="s">
        <v>43</v>
      </c>
      <c r="O59" s="97">
        <v>250</v>
      </c>
      <c r="P59" s="96" t="s">
        <v>54</v>
      </c>
      <c r="Q59" s="159"/>
      <c r="R59" s="99"/>
      <c r="S59" s="100"/>
      <c r="T59" s="101">
        <f t="shared" si="22"/>
        <v>500000</v>
      </c>
      <c r="U59" s="177"/>
      <c r="V59" s="177"/>
      <c r="W59" s="101">
        <v>500000</v>
      </c>
      <c r="X59" s="177"/>
      <c r="Y59" s="177"/>
      <c r="Z59" s="101"/>
      <c r="AA59" s="178"/>
      <c r="AB59" s="178"/>
      <c r="AC59" s="105"/>
    </row>
    <row r="60" spans="1:29" s="193" customFormat="1" x14ac:dyDescent="0.2">
      <c r="A60" s="190"/>
      <c r="B60" s="191"/>
      <c r="C60" s="191"/>
      <c r="D60" s="104"/>
      <c r="E60" s="89"/>
      <c r="F60" s="89"/>
      <c r="G60" s="91"/>
      <c r="H60" s="112" t="str">
        <f>_xlfn.IFNA(VLOOKUP($G60,[1]Marginacion!H$6:I$35,2,0), " ")</f>
        <v xml:space="preserve"> </v>
      </c>
      <c r="I60" s="113" t="str">
        <f>IF($W60&gt;0,VLOOKUP(J60,[1]CLASIFICACIONES!A$3:D$156,3,0),"")</f>
        <v/>
      </c>
      <c r="J60" s="91"/>
      <c r="K60" s="91"/>
      <c r="L60" s="113" t="str">
        <f>IF($W60&gt;0,VLOOKUP($J60,[1]CLASIFICACIONES!A$1:B$156,2,0),"")</f>
        <v/>
      </c>
      <c r="M60" s="113" t="str">
        <f t="shared" ref="M60" si="26">IF($W60&gt;0,IF(OR($G60="PANINDÍCUARO"),"APLICACIÓN DE ZAP URBANA", "LOCALIDADES CON LOS GRADOS DE REZAGO SOCIAL MAS ALTO"),"")</f>
        <v/>
      </c>
      <c r="N60" s="96"/>
      <c r="O60" s="97"/>
      <c r="P60" s="96"/>
      <c r="Q60" s="98"/>
      <c r="R60" s="99"/>
      <c r="S60" s="100"/>
      <c r="T60" s="121">
        <f t="shared" si="22"/>
        <v>0</v>
      </c>
      <c r="U60" s="177"/>
      <c r="V60" s="177"/>
      <c r="W60" s="177"/>
      <c r="X60" s="177"/>
      <c r="Y60" s="177"/>
      <c r="Z60" s="177"/>
      <c r="AA60" s="178"/>
      <c r="AB60" s="178"/>
      <c r="AC60" s="192"/>
    </row>
    <row r="61" spans="1:29" s="193" customFormat="1" ht="13.2" collapsed="1" x14ac:dyDescent="0.25">
      <c r="A61" s="136">
        <v>7</v>
      </c>
      <c r="B61" s="137">
        <v>10</v>
      </c>
      <c r="C61" s="137">
        <v>1</v>
      </c>
      <c r="D61" s="72">
        <v>325</v>
      </c>
      <c r="E61" s="149">
        <v>32502</v>
      </c>
      <c r="F61" s="138"/>
      <c r="G61" s="150"/>
      <c r="H61" s="150"/>
      <c r="I61" s="150" t="str">
        <f>IF($W61&gt;0,VLOOKUP(J61,[1]CLASIFICACIONES!A$3:D$156,3,0),"")</f>
        <v/>
      </c>
      <c r="J61" s="73"/>
      <c r="K61" s="194" t="s">
        <v>75</v>
      </c>
      <c r="L61" s="170"/>
      <c r="M61" s="171"/>
      <c r="N61" s="172"/>
      <c r="O61" s="154"/>
      <c r="P61" s="153"/>
      <c r="Q61" s="156"/>
      <c r="R61" s="173"/>
      <c r="S61" s="173"/>
      <c r="T61" s="157">
        <f t="shared" ref="T61:AB61" si="27">+SUM(T62:T67)</f>
        <v>0</v>
      </c>
      <c r="U61" s="157">
        <f t="shared" si="27"/>
        <v>0</v>
      </c>
      <c r="V61" s="157">
        <f t="shared" si="27"/>
        <v>0</v>
      </c>
      <c r="W61" s="157">
        <f t="shared" si="27"/>
        <v>0</v>
      </c>
      <c r="X61" s="157">
        <f t="shared" si="27"/>
        <v>0</v>
      </c>
      <c r="Y61" s="157">
        <f t="shared" si="27"/>
        <v>0</v>
      </c>
      <c r="Z61" s="157">
        <f t="shared" si="27"/>
        <v>0</v>
      </c>
      <c r="AA61" s="157">
        <f t="shared" si="27"/>
        <v>0</v>
      </c>
      <c r="AB61" s="157">
        <f t="shared" si="27"/>
        <v>0</v>
      </c>
      <c r="AC61" s="192"/>
    </row>
    <row r="62" spans="1:29" s="193" customFormat="1" ht="61.2" hidden="1" outlineLevel="1" x14ac:dyDescent="0.2">
      <c r="A62" s="190"/>
      <c r="B62" s="191"/>
      <c r="C62" s="191"/>
      <c r="D62" s="195"/>
      <c r="E62" s="196"/>
      <c r="F62" s="195"/>
      <c r="G62" s="197"/>
      <c r="H62" s="112" t="str">
        <f>_xlfn.IFNA(VLOOKUP($G62,[1]Marginacion!H$6:I$35,2,0), " ")</f>
        <v xml:space="preserve"> </v>
      </c>
      <c r="I62" s="113" t="str">
        <f>IF($W62&gt;0,VLOOKUP(J62,[1]CLASIFICACIONES!A$3:D$156,3,0),"")</f>
        <v/>
      </c>
      <c r="J62" s="114" t="s">
        <v>76</v>
      </c>
      <c r="K62" s="198"/>
      <c r="L62" s="113" t="str">
        <f>IF($W62&gt;0,VLOOKUP($J62,[1]CLASIFICACIONES!A$1:B$156,2,0),"")</f>
        <v/>
      </c>
      <c r="M62" s="113" t="str">
        <f>IF($W62&gt;0,IF(OR($G62="PANINDÍCUARO"),"APLICACIÓN DE ZAP URBANA", "LOCALIDADES CON LOS GRADOS DE REZAGO SOCIAL MAS ALTO"),"")</f>
        <v/>
      </c>
      <c r="N62" s="116"/>
      <c r="O62" s="199"/>
      <c r="P62" s="195"/>
      <c r="Q62" s="200"/>
      <c r="R62" s="120"/>
      <c r="S62" s="120"/>
      <c r="T62" s="121">
        <f>SUM(U62:Z62)</f>
        <v>0</v>
      </c>
      <c r="U62" s="201"/>
      <c r="V62" s="201"/>
      <c r="W62" s="201"/>
      <c r="X62" s="201"/>
      <c r="Y62" s="201"/>
      <c r="Z62" s="121"/>
      <c r="AA62" s="202"/>
      <c r="AB62" s="191"/>
      <c r="AC62" s="192"/>
    </row>
    <row r="63" spans="1:29" s="193" customFormat="1" ht="30.6" hidden="1" outlineLevel="1" x14ac:dyDescent="0.2">
      <c r="A63" s="190"/>
      <c r="B63" s="191"/>
      <c r="C63" s="191"/>
      <c r="D63" s="195"/>
      <c r="E63" s="196"/>
      <c r="F63" s="195"/>
      <c r="G63" s="197"/>
      <c r="H63" s="112" t="str">
        <f>_xlfn.IFNA(VLOOKUP($G63,[1]Marginacion!H$6:I$35,2,0), " ")</f>
        <v xml:space="preserve"> </v>
      </c>
      <c r="I63" s="113" t="str">
        <f>IF($W63&gt;0,VLOOKUP(J63,[1]CLASIFICACIONES!A$3:D$156,3,0),"")</f>
        <v/>
      </c>
      <c r="J63" s="114" t="s">
        <v>77</v>
      </c>
      <c r="K63" s="198"/>
      <c r="L63" s="113" t="str">
        <f>IF($W63&gt;0,VLOOKUP($J63,[1]CLASIFICACIONES!A$1:B$156,2,0),"")</f>
        <v/>
      </c>
      <c r="M63" s="113" t="str">
        <f>IF($W63&gt;0,IF(OR($G63="PANINDÍCUARO"),"APLICACIÓN DE ZAP URBANA", "LOCALIDADES CON LOS GRADOS DE REZAGO SOCIAL MAS ALTO"),"")</f>
        <v/>
      </c>
      <c r="N63" s="116"/>
      <c r="O63" s="199"/>
      <c r="P63" s="195"/>
      <c r="Q63" s="200"/>
      <c r="R63" s="120"/>
      <c r="S63" s="120"/>
      <c r="T63" s="121">
        <f>SUM(U63:Z63)</f>
        <v>0</v>
      </c>
      <c r="U63" s="201"/>
      <c r="V63" s="201"/>
      <c r="W63" s="201"/>
      <c r="X63" s="201"/>
      <c r="Y63" s="201"/>
      <c r="Z63" s="121"/>
      <c r="AA63" s="202"/>
      <c r="AB63" s="191"/>
      <c r="AC63" s="192"/>
    </row>
    <row r="64" spans="1:29" s="193" customFormat="1" ht="61.2" hidden="1" outlineLevel="1" x14ac:dyDescent="0.2">
      <c r="A64" s="190"/>
      <c r="B64" s="191"/>
      <c r="C64" s="191"/>
      <c r="D64" s="195"/>
      <c r="E64" s="196"/>
      <c r="F64" s="195"/>
      <c r="G64" s="197"/>
      <c r="H64" s="112" t="str">
        <f>_xlfn.IFNA(VLOOKUP($G64,[1]Marginacion!H$6:I$35,2,0), " ")</f>
        <v xml:space="preserve"> </v>
      </c>
      <c r="I64" s="113" t="str">
        <f>IF($W64&gt;0,VLOOKUP(J64,[1]CLASIFICACIONES!A$3:D$156,3,0),"")</f>
        <v/>
      </c>
      <c r="J64" s="114" t="s">
        <v>76</v>
      </c>
      <c r="K64" s="116" t="s">
        <v>75</v>
      </c>
      <c r="L64" s="113" t="str">
        <f>IF($W64&gt;0,VLOOKUP($J64,[1]CLASIFICACIONES!A$1:B$156,2,0),"")</f>
        <v/>
      </c>
      <c r="M64" s="113"/>
      <c r="N64" s="116"/>
      <c r="O64" s="199"/>
      <c r="P64" s="195"/>
      <c r="Q64" s="200"/>
      <c r="R64" s="120"/>
      <c r="S64" s="120"/>
      <c r="T64" s="121">
        <f t="shared" ref="T64:T70" si="28">SUM(U64:AB64)</f>
        <v>0</v>
      </c>
      <c r="U64" s="201"/>
      <c r="V64" s="201"/>
      <c r="W64" s="201"/>
      <c r="X64" s="201"/>
      <c r="Y64" s="201"/>
      <c r="Z64" s="121"/>
      <c r="AA64" s="202"/>
      <c r="AB64" s="191"/>
      <c r="AC64" s="192"/>
    </row>
    <row r="65" spans="1:50" s="5" customFormat="1" ht="61.2" hidden="1" outlineLevel="1" x14ac:dyDescent="0.3">
      <c r="A65" s="203"/>
      <c r="B65" s="128"/>
      <c r="C65" s="128"/>
      <c r="D65" s="195"/>
      <c r="E65" s="196"/>
      <c r="F65" s="195"/>
      <c r="G65" s="197"/>
      <c r="H65" s="112" t="str">
        <f>_xlfn.IFNA(VLOOKUP($G65,[1]Marginacion!H$6:I$35,2,0), " ")</f>
        <v xml:space="preserve"> </v>
      </c>
      <c r="I65" s="113" t="str">
        <f>IF($W65&gt;0,VLOOKUP(J65,[1]CLASIFICACIONES!A$3:D$156,3,0),"")</f>
        <v/>
      </c>
      <c r="J65" s="114" t="s">
        <v>78</v>
      </c>
      <c r="K65" s="116" t="s">
        <v>75</v>
      </c>
      <c r="L65" s="113" t="str">
        <f>IF($W65&gt;0,VLOOKUP($J65,[1]CLASIFICACIONES!A$1:B$156,2,0),"")</f>
        <v/>
      </c>
      <c r="M65" s="113"/>
      <c r="N65" s="116"/>
      <c r="O65" s="199"/>
      <c r="P65" s="195"/>
      <c r="Q65" s="200"/>
      <c r="R65" s="120"/>
      <c r="S65" s="120"/>
      <c r="T65" s="121">
        <f t="shared" si="28"/>
        <v>0</v>
      </c>
      <c r="U65" s="201"/>
      <c r="V65" s="201"/>
      <c r="W65" s="201"/>
      <c r="X65" s="201"/>
      <c r="Y65" s="201"/>
      <c r="Z65" s="121"/>
      <c r="AA65" s="202"/>
      <c r="AB65" s="191"/>
      <c r="AC65" s="135"/>
    </row>
    <row r="66" spans="1:50" s="75" customFormat="1" ht="13.2" hidden="1" outlineLevel="1" x14ac:dyDescent="0.25">
      <c r="D66" s="195"/>
      <c r="E66" s="196"/>
      <c r="F66" s="195"/>
      <c r="G66" s="197"/>
      <c r="H66" s="112" t="str">
        <f>_xlfn.IFNA(VLOOKUP($G66,[1]Marginacion!H$6:I$35,2,0), " ")</f>
        <v xml:space="preserve"> </v>
      </c>
      <c r="I66" s="113" t="str">
        <f>IF($W66&gt;0,VLOOKUP(J66,[1]CLASIFICACIONES!A$3:D$156,3,0),"")</f>
        <v/>
      </c>
      <c r="J66" s="114"/>
      <c r="K66" s="198"/>
      <c r="L66" s="113" t="str">
        <f>IF($W66&gt;0,VLOOKUP($J66,[1]CLASIFICACIONES!A$1:B$156,2,0),"")</f>
        <v/>
      </c>
      <c r="M66" s="113" t="str">
        <f>IF($W66&gt;0,IF(OR($G66="PANINDÍCUARO"),"APLICACIÓN DE ZAP URBANA", "LOCALIDADES CON LOS GRADOS DE REZAGO SOCIAL MAS ALTO"),"")</f>
        <v/>
      </c>
      <c r="N66" s="116"/>
      <c r="O66" s="199"/>
      <c r="P66" s="195"/>
      <c r="Q66" s="200"/>
      <c r="R66" s="120"/>
      <c r="S66" s="120"/>
      <c r="T66" s="121">
        <f t="shared" si="28"/>
        <v>0</v>
      </c>
      <c r="U66" s="201"/>
      <c r="V66" s="201"/>
      <c r="W66" s="201"/>
      <c r="X66" s="201"/>
      <c r="Y66" s="201"/>
      <c r="Z66" s="121"/>
      <c r="AA66" s="202"/>
      <c r="AB66" s="191"/>
      <c r="AC66" s="85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</row>
    <row r="67" spans="1:50" s="5" customFormat="1" collapsed="1" x14ac:dyDescent="0.3">
      <c r="A67" s="204"/>
      <c r="B67" s="205"/>
      <c r="C67" s="205"/>
      <c r="D67" s="129"/>
      <c r="E67" s="206"/>
      <c r="F67" s="104"/>
      <c r="G67" s="91"/>
      <c r="H67" s="112" t="str">
        <f>_xlfn.IFNA(VLOOKUP($G67,[1]Marginacion!H$6:I$35,2,0), " ")</f>
        <v xml:space="preserve"> </v>
      </c>
      <c r="I67" s="113" t="str">
        <f>IF($W67&gt;0,VLOOKUP(J67,[1]CLASIFICACIONES!A$3:D$156,3,0),"")</f>
        <v/>
      </c>
      <c r="J67" s="129"/>
      <c r="K67" s="129"/>
      <c r="L67" s="113" t="str">
        <f>IF($W67&gt;0,VLOOKUP($J67,[1]CLASIFICACIONES!A$1:B$156,2,0),"")</f>
        <v/>
      </c>
      <c r="M67" s="113" t="str">
        <f>IF($W67&gt;0,IF(OR($G67="PANINDÍCUARO"),"APLICACIÓN DE ZAP URBANA", "LOCALIDADES CON LOS GRADOS DE REZAGO SOCIAL MAS ALTO"),"")</f>
        <v/>
      </c>
      <c r="N67" s="116"/>
      <c r="O67" s="132"/>
      <c r="P67" s="129"/>
      <c r="Q67" s="207"/>
      <c r="R67" s="208"/>
      <c r="S67" s="208"/>
      <c r="T67" s="121">
        <f t="shared" si="28"/>
        <v>0</v>
      </c>
      <c r="U67" s="209"/>
      <c r="V67" s="209"/>
      <c r="W67" s="209"/>
      <c r="X67" s="209"/>
      <c r="Y67" s="209"/>
      <c r="Z67" s="210"/>
      <c r="AA67" s="128"/>
      <c r="AB67" s="128"/>
      <c r="AC67" s="135"/>
    </row>
    <row r="68" spans="1:50" s="5" customFormat="1" ht="15" thickBot="1" x14ac:dyDescent="0.35">
      <c r="A68" s="136">
        <v>7</v>
      </c>
      <c r="B68" s="137">
        <v>11</v>
      </c>
      <c r="C68" s="137">
        <v>1</v>
      </c>
      <c r="D68" s="72">
        <v>324</v>
      </c>
      <c r="E68" s="72">
        <v>34566</v>
      </c>
      <c r="F68" s="138"/>
      <c r="G68" s="150"/>
      <c r="H68" s="150"/>
      <c r="I68" s="151"/>
      <c r="J68" s="73"/>
      <c r="K68" s="194" t="s">
        <v>79</v>
      </c>
      <c r="L68" s="170"/>
      <c r="M68" s="171"/>
      <c r="N68" s="172"/>
      <c r="O68" s="154"/>
      <c r="P68" s="153"/>
      <c r="Q68" s="156"/>
      <c r="R68" s="173"/>
      <c r="S68" s="173"/>
      <c r="T68" s="157">
        <f>+SUM(T69:T71)</f>
        <v>0</v>
      </c>
      <c r="U68" s="157">
        <f t="shared" ref="U68:AB68" si="29">+SUM(U69:U71)</f>
        <v>0</v>
      </c>
      <c r="V68" s="157">
        <f t="shared" si="29"/>
        <v>0</v>
      </c>
      <c r="W68" s="157">
        <f t="shared" si="29"/>
        <v>0</v>
      </c>
      <c r="X68" s="157">
        <f t="shared" si="29"/>
        <v>0</v>
      </c>
      <c r="Y68" s="157">
        <f t="shared" si="29"/>
        <v>0</v>
      </c>
      <c r="Z68" s="157">
        <f t="shared" si="29"/>
        <v>0</v>
      </c>
      <c r="AA68" s="157">
        <f t="shared" si="29"/>
        <v>0</v>
      </c>
      <c r="AB68" s="157">
        <f t="shared" si="29"/>
        <v>0</v>
      </c>
      <c r="AC68" s="135"/>
    </row>
    <row r="69" spans="1:50" outlineLevel="1" x14ac:dyDescent="0.3">
      <c r="A69" s="211"/>
      <c r="B69" s="211"/>
      <c r="C69" s="211"/>
      <c r="D69" s="212"/>
      <c r="E69" s="212"/>
      <c r="F69" s="213"/>
      <c r="G69" s="214"/>
      <c r="H69" s="112" t="str">
        <f>_xlfn.IFNA(VLOOKUP($G69,[1]Marginacion!H$6:I$35,2,0), " ")</f>
        <v xml:space="preserve"> </v>
      </c>
      <c r="I69" s="113" t="str">
        <f>IF($W69&gt;0,VLOOKUP(J69,[1]CLASIFICACIONES!A$3:D$156,3,0),"")</f>
        <v/>
      </c>
      <c r="J69" s="114"/>
      <c r="K69" s="116"/>
      <c r="L69" s="113" t="str">
        <f>IF($W69&gt;0,VLOOKUP($J69,[1]CLASIFICACIONES!A$1:B$156,2,0),"")</f>
        <v/>
      </c>
      <c r="M69" s="113"/>
      <c r="N69" s="116"/>
      <c r="O69" s="215"/>
      <c r="P69" s="212"/>
      <c r="Q69" s="216"/>
      <c r="R69" s="217"/>
      <c r="S69" s="217"/>
      <c r="T69" s="121">
        <f t="shared" si="28"/>
        <v>0</v>
      </c>
      <c r="U69" s="218"/>
      <c r="V69" s="218"/>
      <c r="W69" s="218"/>
      <c r="X69" s="218"/>
      <c r="Y69" s="218"/>
      <c r="Z69" s="219"/>
      <c r="AA69" s="205"/>
      <c r="AB69" s="205"/>
    </row>
    <row r="70" spans="1:50" s="5" customFormat="1" ht="15" thickBot="1" x14ac:dyDescent="0.35">
      <c r="D70" s="212"/>
      <c r="E70" s="212"/>
      <c r="F70" s="213"/>
      <c r="G70" s="214"/>
      <c r="H70" s="112" t="str">
        <f>_xlfn.IFNA(VLOOKUP($G70,[1]Marginacion!H$6:I$35,2,0), " ")</f>
        <v xml:space="preserve"> </v>
      </c>
      <c r="I70" s="113" t="str">
        <f>IF($W70&gt;0,VLOOKUP(J70,[1]CLASIFICACIONES!A$3:D$156,3,0),"")</f>
        <v/>
      </c>
      <c r="J70" s="114"/>
      <c r="K70" s="212"/>
      <c r="L70" s="113" t="str">
        <f>IF($W70&gt;0,VLOOKUP($J70,[1]CLASIFICACIONES!A$1:B$156,2,0),"")</f>
        <v/>
      </c>
      <c r="M70" s="113" t="str">
        <f>IF($W70&gt;0,IF(OR($G70="PANINDÍCUARO"),"APLICACIÓN DE ZAP URBANA", "LOCALIDADES CON LOS GRADOS DE REZAGO SOCIAL MAS ALTO"),"")</f>
        <v/>
      </c>
      <c r="N70" s="116"/>
      <c r="O70" s="215"/>
      <c r="P70" s="212"/>
      <c r="Q70" s="216"/>
      <c r="R70" s="217"/>
      <c r="S70" s="217"/>
      <c r="T70" s="121">
        <f t="shared" si="28"/>
        <v>0</v>
      </c>
      <c r="U70" s="218"/>
      <c r="V70" s="218"/>
      <c r="W70" s="218"/>
      <c r="X70" s="218"/>
      <c r="Y70" s="218"/>
      <c r="Z70" s="218"/>
      <c r="AA70" s="218"/>
      <c r="AB70" s="218"/>
    </row>
    <row r="71" spans="1:50" s="5" customFormat="1" ht="15" thickBot="1" x14ac:dyDescent="0.35">
      <c r="D71" s="220"/>
      <c r="E71" s="220"/>
      <c r="F71" s="221"/>
      <c r="G71" s="222"/>
      <c r="H71" s="220"/>
      <c r="I71" s="223"/>
      <c r="J71" s="220"/>
      <c r="K71" s="220"/>
      <c r="L71" s="223"/>
      <c r="M71" s="224" t="str">
        <f>IF($W71&gt;0,IF(OR($G71="PANINDÍCUARO"),"APLICACIÓN DE ZAP URBANA", "LOCALIDADES CON LOS GRADOS DE REZAGO SOCIAL MAS ALTO"),"")</f>
        <v/>
      </c>
      <c r="N71" s="225"/>
      <c r="O71" s="226"/>
      <c r="P71" s="220"/>
      <c r="Q71" s="223"/>
      <c r="R71" s="223"/>
      <c r="S71" s="223"/>
      <c r="T71" s="227"/>
      <c r="U71" s="228"/>
      <c r="V71" s="228"/>
      <c r="W71" s="228"/>
      <c r="X71" s="228"/>
      <c r="Y71" s="228"/>
      <c r="Z71" s="229"/>
    </row>
    <row r="72" spans="1:50" ht="15" thickBot="1" x14ac:dyDescent="0.35">
      <c r="D72" s="230"/>
      <c r="E72" s="230"/>
      <c r="F72" s="231"/>
      <c r="G72" s="232"/>
      <c r="H72" s="233"/>
      <c r="I72" s="86"/>
      <c r="J72" s="233"/>
      <c r="K72" s="233"/>
      <c r="L72" s="234"/>
      <c r="M72" s="235"/>
      <c r="N72" s="236"/>
      <c r="O72" s="237"/>
      <c r="P72" s="238"/>
      <c r="Q72" s="239"/>
      <c r="R72" s="239"/>
      <c r="S72" s="240" t="s">
        <v>80</v>
      </c>
      <c r="T72" s="241">
        <f t="shared" ref="T72:AB72" si="30">SUM(T7:T70)/2</f>
        <v>22972956</v>
      </c>
      <c r="U72" s="241">
        <f t="shared" si="30"/>
        <v>0</v>
      </c>
      <c r="V72" s="241">
        <f t="shared" si="30"/>
        <v>7378441</v>
      </c>
      <c r="W72" s="241">
        <f t="shared" si="30"/>
        <v>15594515</v>
      </c>
      <c r="X72" s="241">
        <f t="shared" si="30"/>
        <v>0</v>
      </c>
      <c r="Y72" s="241">
        <f t="shared" si="30"/>
        <v>0</v>
      </c>
      <c r="Z72" s="241">
        <f t="shared" si="30"/>
        <v>0</v>
      </c>
      <c r="AA72" s="241">
        <f t="shared" si="30"/>
        <v>0</v>
      </c>
      <c r="AB72" s="241">
        <f t="shared" si="30"/>
        <v>0</v>
      </c>
    </row>
    <row r="73" spans="1:50" x14ac:dyDescent="0.3">
      <c r="F73" s="242"/>
      <c r="G73" s="243"/>
      <c r="H73" s="6"/>
      <c r="J73" s="6"/>
      <c r="K73" s="6"/>
      <c r="N73" s="244"/>
      <c r="O73" s="245"/>
      <c r="P73" s="6"/>
    </row>
    <row r="74" spans="1:50" x14ac:dyDescent="0.3">
      <c r="F74" s="242"/>
      <c r="G74" s="243"/>
      <c r="H74" s="6"/>
      <c r="J74" s="6"/>
      <c r="K74" s="6"/>
      <c r="N74" s="244"/>
      <c r="O74" s="245"/>
      <c r="P74" s="6"/>
    </row>
    <row r="75" spans="1:50" x14ac:dyDescent="0.3">
      <c r="F75" s="242"/>
      <c r="G75" s="243"/>
      <c r="H75" s="6"/>
      <c r="J75" s="6"/>
      <c r="K75" s="6"/>
      <c r="N75" s="244"/>
      <c r="O75" s="245"/>
      <c r="P75" s="6"/>
    </row>
    <row r="76" spans="1:50" x14ac:dyDescent="0.3">
      <c r="F76" s="242"/>
      <c r="G76" s="243"/>
      <c r="H76" s="6"/>
      <c r="J76" s="6"/>
      <c r="K76" s="6"/>
      <c r="N76" s="244"/>
      <c r="O76" s="245"/>
      <c r="P76" s="6"/>
      <c r="Z76" s="246"/>
    </row>
    <row r="77" spans="1:50" x14ac:dyDescent="0.3">
      <c r="F77" s="242"/>
      <c r="G77" s="243"/>
      <c r="H77" s="6"/>
      <c r="J77" s="6"/>
      <c r="K77" s="6"/>
      <c r="N77" s="244"/>
      <c r="O77" s="245"/>
      <c r="P77" s="6"/>
      <c r="Z77" s="247"/>
    </row>
    <row r="78" spans="1:50" x14ac:dyDescent="0.3">
      <c r="F78" s="242"/>
      <c r="G78" s="243"/>
      <c r="H78" s="6"/>
      <c r="J78" s="6"/>
      <c r="K78" s="6"/>
      <c r="N78" s="244"/>
      <c r="O78" s="245"/>
      <c r="P78" s="6"/>
      <c r="Z78" s="247"/>
    </row>
    <row r="79" spans="1:50" x14ac:dyDescent="0.3">
      <c r="F79" s="242"/>
      <c r="G79" s="243"/>
      <c r="H79" s="6"/>
      <c r="J79" s="6"/>
      <c r="K79" s="6"/>
      <c r="N79" s="244"/>
      <c r="O79" s="245"/>
      <c r="P79" s="6"/>
      <c r="U79" s="248"/>
      <c r="V79" s="248"/>
      <c r="Z79" s="247"/>
    </row>
    <row r="80" spans="1:50" x14ac:dyDescent="0.3">
      <c r="F80" s="242"/>
      <c r="G80" s="243"/>
      <c r="H80" s="6"/>
      <c r="J80" s="249"/>
      <c r="K80" s="244"/>
      <c r="L80" s="9"/>
      <c r="M80" s="1"/>
      <c r="N80" s="6"/>
      <c r="O80" s="245"/>
      <c r="P80" s="6"/>
      <c r="R80" s="11"/>
      <c r="S80" s="9"/>
      <c r="T80" s="9"/>
      <c r="X80" s="246"/>
      <c r="Y80" s="246"/>
      <c r="Z80" s="250"/>
    </row>
    <row r="81" spans="6:26" x14ac:dyDescent="0.3">
      <c r="F81" s="242"/>
      <c r="G81" s="243"/>
      <c r="H81" s="6"/>
      <c r="J81" s="249"/>
      <c r="K81" s="244"/>
      <c r="L81" s="9"/>
      <c r="M81" s="1"/>
      <c r="N81" s="6"/>
      <c r="O81" s="245"/>
      <c r="P81" s="6"/>
      <c r="R81" s="11"/>
      <c r="S81" s="9"/>
      <c r="T81" s="9"/>
      <c r="X81" s="246"/>
      <c r="Y81" s="246"/>
      <c r="Z81" s="250"/>
    </row>
    <row r="82" spans="6:26" x14ac:dyDescent="0.3">
      <c r="F82" s="242"/>
      <c r="G82" s="243"/>
      <c r="H82" s="6"/>
      <c r="J82" s="249"/>
      <c r="K82" s="244"/>
      <c r="L82" s="9"/>
      <c r="M82" s="1"/>
      <c r="N82" s="6"/>
      <c r="O82" s="245"/>
      <c r="P82" s="6"/>
      <c r="R82" s="11"/>
      <c r="S82" s="9"/>
      <c r="T82" s="9"/>
      <c r="X82" s="246"/>
      <c r="Y82" s="246"/>
      <c r="Z82" s="250"/>
    </row>
    <row r="83" spans="6:26" x14ac:dyDescent="0.3">
      <c r="F83" s="242"/>
      <c r="G83" s="243"/>
      <c r="H83" s="6"/>
      <c r="J83" s="249"/>
      <c r="K83" s="244"/>
      <c r="L83" s="9"/>
      <c r="M83" s="1"/>
      <c r="N83" s="6"/>
      <c r="O83" s="245"/>
      <c r="P83" s="6"/>
      <c r="R83" s="11"/>
      <c r="S83" s="9"/>
      <c r="T83" s="9"/>
      <c r="X83" s="1"/>
      <c r="Y83" s="1"/>
      <c r="Z83" s="9"/>
    </row>
    <row r="84" spans="6:26" x14ac:dyDescent="0.3">
      <c r="F84" s="242"/>
      <c r="G84" s="243"/>
      <c r="H84" s="6"/>
      <c r="J84" s="249"/>
      <c r="K84" s="244"/>
      <c r="L84" s="9"/>
      <c r="M84" s="1"/>
      <c r="N84" s="6"/>
      <c r="O84" s="245"/>
      <c r="P84" s="6"/>
      <c r="R84" s="11"/>
      <c r="S84" s="248"/>
      <c r="T84" s="9"/>
      <c r="X84" s="1"/>
      <c r="Y84" s="1"/>
      <c r="Z84" s="9"/>
    </row>
    <row r="85" spans="6:26" x14ac:dyDescent="0.3">
      <c r="F85" s="242"/>
      <c r="G85" s="243"/>
      <c r="H85" s="6"/>
      <c r="J85" s="249"/>
      <c r="K85" s="244"/>
      <c r="L85" s="9"/>
      <c r="M85" s="1"/>
      <c r="N85" s="6"/>
      <c r="O85" s="245"/>
      <c r="P85" s="6"/>
      <c r="R85" s="11"/>
      <c r="S85" s="251"/>
      <c r="T85" s="9"/>
      <c r="X85" s="1"/>
      <c r="Y85" s="1"/>
      <c r="Z85" s="9"/>
    </row>
    <row r="86" spans="6:26" x14ac:dyDescent="0.3">
      <c r="F86" s="242"/>
      <c r="G86" s="243"/>
      <c r="H86" s="6"/>
      <c r="J86" s="249"/>
      <c r="K86" s="244"/>
      <c r="L86" s="9"/>
      <c r="M86" s="1"/>
      <c r="N86" s="6"/>
      <c r="O86" s="245"/>
      <c r="P86" s="6"/>
      <c r="R86" s="11"/>
      <c r="S86" s="9"/>
      <c r="T86" s="9"/>
      <c r="X86" s="1"/>
      <c r="Y86" s="1"/>
      <c r="Z86" s="9"/>
    </row>
    <row r="87" spans="6:26" x14ac:dyDescent="0.3">
      <c r="F87" s="242"/>
      <c r="G87" s="243"/>
      <c r="H87" s="6"/>
      <c r="J87" s="249"/>
      <c r="K87" s="244"/>
      <c r="L87" s="9"/>
      <c r="M87" s="1"/>
      <c r="N87" s="6"/>
      <c r="O87" s="245"/>
      <c r="P87" s="6"/>
      <c r="R87" s="11"/>
      <c r="S87" s="9"/>
      <c r="T87" s="9"/>
      <c r="X87" s="1"/>
      <c r="Y87" s="1"/>
      <c r="Z87" s="9"/>
    </row>
    <row r="88" spans="6:26" x14ac:dyDescent="0.3">
      <c r="F88" s="242"/>
      <c r="G88" s="243"/>
      <c r="H88" s="6"/>
      <c r="J88" s="249"/>
      <c r="K88" s="244"/>
      <c r="L88" s="9"/>
      <c r="M88" s="1"/>
      <c r="N88" s="6"/>
      <c r="O88" s="245"/>
      <c r="P88" s="6"/>
      <c r="R88" s="11"/>
      <c r="S88" s="9"/>
      <c r="T88" s="9"/>
      <c r="X88" s="1"/>
      <c r="Y88" s="1"/>
      <c r="Z88" s="9"/>
    </row>
    <row r="89" spans="6:26" x14ac:dyDescent="0.3">
      <c r="F89" s="242"/>
      <c r="G89" s="243"/>
      <c r="H89" s="6"/>
      <c r="J89" s="249"/>
      <c r="K89" s="244"/>
      <c r="L89" s="9"/>
      <c r="M89" s="1"/>
      <c r="N89" s="6"/>
      <c r="O89" s="245"/>
      <c r="P89" s="6"/>
      <c r="R89" s="11"/>
      <c r="S89" s="9"/>
      <c r="T89" s="9"/>
      <c r="X89" s="1"/>
      <c r="Y89" s="1"/>
      <c r="Z89" s="9"/>
    </row>
    <row r="90" spans="6:26" x14ac:dyDescent="0.3">
      <c r="F90" s="242"/>
      <c r="G90" s="243"/>
      <c r="H90" s="6"/>
      <c r="J90" s="249"/>
      <c r="K90" s="244"/>
      <c r="L90" s="9"/>
      <c r="M90" s="1"/>
      <c r="N90" s="6"/>
      <c r="O90" s="245"/>
      <c r="P90" s="6"/>
      <c r="R90" s="11"/>
      <c r="S90" s="9"/>
      <c r="T90" s="9"/>
      <c r="X90" s="1"/>
      <c r="Y90" s="1"/>
      <c r="Z90" s="9"/>
    </row>
    <row r="91" spans="6:26" x14ac:dyDescent="0.3">
      <c r="F91" s="242"/>
      <c r="G91" s="243"/>
      <c r="H91" s="6"/>
      <c r="J91" s="249"/>
      <c r="K91" s="244"/>
      <c r="L91" s="9"/>
      <c r="M91" s="1"/>
      <c r="N91" s="6"/>
      <c r="O91" s="245"/>
      <c r="P91" s="6"/>
      <c r="R91" s="11"/>
      <c r="S91" s="9"/>
      <c r="T91" s="9"/>
      <c r="X91" s="1"/>
      <c r="Y91" s="1"/>
      <c r="Z91" s="9"/>
    </row>
    <row r="92" spans="6:26" x14ac:dyDescent="0.3">
      <c r="F92" s="242"/>
      <c r="G92" s="243"/>
      <c r="H92" s="6"/>
      <c r="J92" s="249"/>
      <c r="K92" s="244"/>
      <c r="L92" s="9"/>
      <c r="M92" s="1"/>
      <c r="N92" s="6"/>
      <c r="O92" s="245"/>
      <c r="P92" s="6"/>
      <c r="R92" s="11"/>
      <c r="S92" s="9"/>
      <c r="T92" s="9"/>
      <c r="X92" s="1"/>
      <c r="Y92" s="1"/>
      <c r="Z92" s="9"/>
    </row>
    <row r="93" spans="6:26" x14ac:dyDescent="0.3">
      <c r="F93" s="242"/>
      <c r="G93" s="243"/>
      <c r="H93" s="6"/>
      <c r="J93" s="249"/>
      <c r="K93" s="244"/>
      <c r="L93" s="9"/>
      <c r="M93" s="1"/>
      <c r="N93" s="6"/>
      <c r="O93" s="245"/>
      <c r="P93" s="6"/>
      <c r="R93" s="11"/>
      <c r="S93" s="9"/>
      <c r="T93" s="9"/>
      <c r="X93" s="1"/>
      <c r="Y93" s="1"/>
      <c r="Z93" s="9"/>
    </row>
    <row r="94" spans="6:26" x14ac:dyDescent="0.3">
      <c r="F94" s="242"/>
      <c r="G94" s="243"/>
      <c r="H94" s="6"/>
      <c r="J94" s="249"/>
      <c r="K94" s="244"/>
      <c r="L94" s="9"/>
      <c r="M94" s="1"/>
      <c r="N94" s="6"/>
      <c r="O94" s="245"/>
      <c r="P94" s="6"/>
      <c r="R94" s="11"/>
      <c r="S94" s="9"/>
      <c r="T94" s="9"/>
      <c r="X94" s="1"/>
      <c r="Y94" s="1"/>
      <c r="Z94" s="9"/>
    </row>
    <row r="95" spans="6:26" x14ac:dyDescent="0.3">
      <c r="F95" s="242"/>
      <c r="G95" s="243"/>
      <c r="H95" s="6"/>
      <c r="J95" s="249"/>
      <c r="K95" s="244"/>
      <c r="L95" s="9"/>
      <c r="M95" s="1"/>
      <c r="N95" s="6"/>
      <c r="O95" s="245"/>
      <c r="P95" s="6"/>
      <c r="R95" s="11"/>
      <c r="S95" s="9"/>
      <c r="T95" s="9"/>
      <c r="X95" s="1"/>
      <c r="Y95" s="1"/>
      <c r="Z95" s="9"/>
    </row>
    <row r="96" spans="6:26" x14ac:dyDescent="0.3">
      <c r="G96" s="243"/>
      <c r="J96" s="249"/>
      <c r="K96" s="244"/>
      <c r="L96" s="9"/>
      <c r="M96" s="1"/>
      <c r="N96" s="6"/>
      <c r="O96" s="245"/>
      <c r="P96" s="6"/>
      <c r="R96" s="11"/>
      <c r="S96" s="9"/>
      <c r="T96" s="9"/>
      <c r="X96" s="1"/>
      <c r="Y96" s="1"/>
      <c r="Z96" s="9"/>
    </row>
    <row r="97" spans="7:26" x14ac:dyDescent="0.3">
      <c r="G97" s="243"/>
      <c r="J97" s="249"/>
      <c r="K97" s="244"/>
      <c r="L97" s="9"/>
      <c r="M97" s="1"/>
      <c r="N97" s="6"/>
      <c r="O97" s="245"/>
      <c r="P97" s="6"/>
      <c r="R97" s="11"/>
      <c r="S97" s="9"/>
      <c r="T97" s="9"/>
      <c r="X97" s="1"/>
      <c r="Y97" s="1"/>
      <c r="Z97" s="9"/>
    </row>
    <row r="98" spans="7:26" x14ac:dyDescent="0.3">
      <c r="G98" s="243"/>
      <c r="J98" s="249"/>
      <c r="K98" s="244"/>
      <c r="L98" s="9"/>
      <c r="M98" s="1"/>
      <c r="N98" s="6"/>
      <c r="O98" s="245"/>
      <c r="P98" s="6"/>
      <c r="R98" s="11"/>
      <c r="S98" s="9"/>
      <c r="T98" s="9"/>
      <c r="X98" s="1"/>
      <c r="Y98" s="1"/>
      <c r="Z98" s="9"/>
    </row>
    <row r="99" spans="7:26" x14ac:dyDescent="0.3">
      <c r="G99" s="243"/>
      <c r="J99" s="249"/>
      <c r="K99" s="244"/>
      <c r="L99" s="9"/>
      <c r="M99" s="1"/>
      <c r="N99" s="6"/>
      <c r="O99" s="245"/>
      <c r="P99" s="6"/>
      <c r="R99" s="11"/>
      <c r="S99" s="9"/>
      <c r="T99" s="9"/>
      <c r="X99" s="1"/>
      <c r="Y99" s="1"/>
      <c r="Z99" s="9"/>
    </row>
    <row r="100" spans="7:26" x14ac:dyDescent="0.3">
      <c r="G100" s="243"/>
      <c r="J100" s="249"/>
      <c r="K100" s="244"/>
      <c r="L100" s="9"/>
      <c r="M100" s="1"/>
      <c r="N100" s="6"/>
      <c r="O100" s="245"/>
      <c r="P100" s="6"/>
      <c r="R100" s="11"/>
      <c r="S100" s="9"/>
      <c r="T100" s="9"/>
      <c r="X100" s="1"/>
      <c r="Y100" s="1"/>
      <c r="Z100" s="9"/>
    </row>
    <row r="101" spans="7:26" x14ac:dyDescent="0.3">
      <c r="G101" s="243"/>
      <c r="J101" s="249"/>
      <c r="K101" s="244"/>
      <c r="L101" s="9"/>
      <c r="M101" s="1"/>
      <c r="N101" s="6"/>
      <c r="O101" s="245"/>
      <c r="P101" s="6"/>
      <c r="R101" s="11"/>
      <c r="S101" s="9"/>
      <c r="T101" s="9"/>
      <c r="X101" s="1"/>
      <c r="Y101" s="1"/>
      <c r="Z101" s="9"/>
    </row>
    <row r="102" spans="7:26" x14ac:dyDescent="0.3">
      <c r="G102" s="243"/>
      <c r="J102" s="249"/>
      <c r="K102" s="244"/>
      <c r="L102" s="9"/>
      <c r="M102" s="1"/>
      <c r="N102" s="6"/>
      <c r="O102" s="245"/>
      <c r="P102" s="6"/>
      <c r="R102" s="11"/>
      <c r="S102" s="9"/>
      <c r="T102" s="9"/>
      <c r="X102" s="1"/>
      <c r="Y102" s="1"/>
      <c r="Z102" s="9"/>
    </row>
    <row r="103" spans="7:26" x14ac:dyDescent="0.3">
      <c r="G103" s="243"/>
      <c r="J103" s="6"/>
      <c r="K103" s="252"/>
      <c r="N103" s="244"/>
      <c r="O103" s="245"/>
      <c r="P103" s="6"/>
      <c r="U103" s="248"/>
      <c r="V103" s="248"/>
      <c r="W103" s="248"/>
    </row>
    <row r="104" spans="7:26" x14ac:dyDescent="0.3">
      <c r="G104" s="243"/>
      <c r="J104" s="6"/>
      <c r="K104" s="6"/>
      <c r="N104" s="244"/>
      <c r="O104" s="245"/>
      <c r="P104" s="6"/>
    </row>
    <row r="105" spans="7:26" x14ac:dyDescent="0.3">
      <c r="G105" s="243"/>
      <c r="J105" s="6"/>
      <c r="K105" s="6"/>
      <c r="N105" s="244"/>
      <c r="O105" s="245"/>
      <c r="P105" s="6"/>
    </row>
    <row r="106" spans="7:26" x14ac:dyDescent="0.3">
      <c r="G106" s="243"/>
      <c r="J106" s="6"/>
      <c r="K106" s="6"/>
      <c r="N106" s="244"/>
      <c r="O106" s="245"/>
      <c r="P106" s="6"/>
    </row>
    <row r="107" spans="7:26" x14ac:dyDescent="0.3">
      <c r="G107" s="243"/>
      <c r="J107" s="6"/>
      <c r="K107" s="6"/>
      <c r="N107" s="244"/>
      <c r="O107" s="245"/>
      <c r="P107" s="6"/>
    </row>
    <row r="108" spans="7:26" x14ac:dyDescent="0.3">
      <c r="G108" s="243"/>
      <c r="J108" s="6"/>
      <c r="K108" s="6"/>
      <c r="N108" s="244"/>
      <c r="O108" s="245"/>
      <c r="P108" s="6"/>
    </row>
    <row r="109" spans="7:26" x14ac:dyDescent="0.3">
      <c r="G109" s="243"/>
      <c r="J109" s="6"/>
      <c r="K109" s="6"/>
      <c r="N109" s="244"/>
      <c r="O109" s="245"/>
      <c r="P109" s="6"/>
    </row>
    <row r="110" spans="7:26" x14ac:dyDescent="0.3">
      <c r="G110" s="243"/>
      <c r="J110" s="6"/>
      <c r="K110" s="6"/>
      <c r="N110" s="244"/>
      <c r="O110" s="245"/>
      <c r="P110" s="6"/>
    </row>
    <row r="111" spans="7:26" x14ac:dyDescent="0.3">
      <c r="G111" s="243"/>
      <c r="J111" s="6"/>
      <c r="N111" s="244"/>
      <c r="O111" s="245"/>
      <c r="P111" s="6"/>
    </row>
    <row r="112" spans="7:26" x14ac:dyDescent="0.3">
      <c r="G112" s="243"/>
      <c r="J112" s="6"/>
      <c r="N112" s="244"/>
      <c r="O112" s="245"/>
      <c r="P112" s="6"/>
    </row>
    <row r="113" spans="7:16" x14ac:dyDescent="0.3">
      <c r="G113" s="243"/>
      <c r="J113" s="6"/>
      <c r="N113" s="244"/>
      <c r="O113" s="245"/>
      <c r="P113" s="6"/>
    </row>
    <row r="114" spans="7:16" x14ac:dyDescent="0.3">
      <c r="G114" s="243"/>
      <c r="J114" s="6"/>
      <c r="N114" s="244"/>
      <c r="O114" s="245"/>
      <c r="P114" s="6"/>
    </row>
    <row r="115" spans="7:16" x14ac:dyDescent="0.3">
      <c r="G115" s="243"/>
      <c r="J115" s="6"/>
      <c r="N115" s="244"/>
      <c r="O115" s="245"/>
      <c r="P115" s="6"/>
    </row>
    <row r="116" spans="7:16" x14ac:dyDescent="0.3">
      <c r="G116" s="243"/>
      <c r="J116" s="6"/>
      <c r="N116" s="244"/>
      <c r="O116" s="245"/>
      <c r="P116" s="6"/>
    </row>
    <row r="117" spans="7:16" x14ac:dyDescent="0.3">
      <c r="G117" s="243"/>
      <c r="N117" s="244"/>
      <c r="O117" s="245"/>
      <c r="P117" s="6"/>
    </row>
    <row r="118" spans="7:16" x14ac:dyDescent="0.3">
      <c r="M118" s="248"/>
      <c r="N118" s="244"/>
      <c r="O118" s="245"/>
      <c r="P118" s="6"/>
    </row>
    <row r="119" spans="7:16" x14ac:dyDescent="0.3">
      <c r="N119" s="244"/>
      <c r="O119" s="245"/>
      <c r="P119" s="6"/>
    </row>
    <row r="120" spans="7:16" x14ac:dyDescent="0.3">
      <c r="N120" s="244"/>
      <c r="O120" s="245"/>
      <c r="P120" s="6"/>
    </row>
    <row r="121" spans="7:16" x14ac:dyDescent="0.3">
      <c r="N121" s="244"/>
      <c r="O121" s="245"/>
      <c r="P121" s="6"/>
    </row>
    <row r="122" spans="7:16" x14ac:dyDescent="0.3">
      <c r="N122" s="244"/>
      <c r="O122" s="245"/>
      <c r="P122" s="6"/>
    </row>
    <row r="123" spans="7:16" x14ac:dyDescent="0.3">
      <c r="N123" s="244"/>
    </row>
    <row r="124" spans="7:16" x14ac:dyDescent="0.3">
      <c r="N124" s="244"/>
    </row>
    <row r="125" spans="7:16" x14ac:dyDescent="0.3">
      <c r="N125" s="244"/>
    </row>
    <row r="126" spans="7:16" x14ac:dyDescent="0.3">
      <c r="N126" s="244"/>
    </row>
    <row r="127" spans="7:16" x14ac:dyDescent="0.3">
      <c r="N127" s="244"/>
    </row>
  </sheetData>
  <mergeCells count="28">
    <mergeCell ref="AA5:AA6"/>
    <mergeCell ref="AB5:AB6"/>
    <mergeCell ref="T4:AB4"/>
    <mergeCell ref="O5:O6"/>
    <mergeCell ref="P5:P6"/>
    <mergeCell ref="Q5:Q6"/>
    <mergeCell ref="R5:S5"/>
    <mergeCell ref="T5:T6"/>
    <mergeCell ref="U5:V5"/>
    <mergeCell ref="W5:X5"/>
    <mergeCell ref="Y5:Y6"/>
    <mergeCell ref="Z5:Z6"/>
    <mergeCell ref="J4:J6"/>
    <mergeCell ref="K4:K6"/>
    <mergeCell ref="L4:L6"/>
    <mergeCell ref="M4:M6"/>
    <mergeCell ref="N4:N6"/>
    <mergeCell ref="O4:S4"/>
    <mergeCell ref="E1:AB1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dataValidations disablePrompts="1" count="3">
    <dataValidation type="list" allowBlank="1" showInputMessage="1" showErrorMessage="1" sqref="G10:G71" xr:uid="{CC03AE3D-FD31-4C30-B870-9899999014A1}">
      <formula1>LOCALIDAD</formula1>
    </dataValidation>
    <dataValidation type="list" showInputMessage="1" showErrorMessage="1" sqref="E9" xr:uid="{4ABE8FA0-FD22-459A-88F3-4FEA973E5732}">
      <formula1>COG</formula1>
    </dataValidation>
    <dataValidation type="list" allowBlank="1" showInputMessage="1" showErrorMessage="1" sqref="N60" xr:uid="{CD867970-23FE-44A2-95BA-7CE96DA8C0B8}">
      <formula1>#REF!</formula1>
    </dataValidation>
  </dataValidations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Efrain Ordaz Orozco</dc:creator>
  <cp:lastModifiedBy>Efrain Ordaz Orozco</cp:lastModifiedBy>
  <cp:lastPrinted>2024-12-26T17:29:23Z</cp:lastPrinted>
  <dcterms:created xsi:type="dcterms:W3CDTF">2024-12-26T17:28:23Z</dcterms:created>
  <dcterms:modified xsi:type="dcterms:W3CDTF">2024-12-26T17:29:56Z</dcterms:modified>
</cp:coreProperties>
</file>